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Questa_cartella_di_lavoro" defaultThemeVersion="166925"/>
  <mc:AlternateContent xmlns:mc="http://schemas.openxmlformats.org/markup-compatibility/2006">
    <mc:Choice Requires="x15">
      <x15ac:absPath xmlns:x15ac="http://schemas.microsoft.com/office/spreadsheetml/2010/11/ac" url="T:\POA\1_AdP\AdP MIT\09_ATTUAZIONE PROGRAMMI\04_LINEA 1 HS\06_HS LINEA 1_BANDO\ALLEGATI BANDO\"/>
    </mc:Choice>
  </mc:AlternateContent>
  <xr:revisionPtr revIDLastSave="0" documentId="13_ncr:1_{52874D7C-0179-476D-B146-BA419A3C20CD}" xr6:coauthVersionLast="47" xr6:coauthVersionMax="47" xr10:uidLastSave="{00000000-0000-0000-0000-000000000000}"/>
  <bookViews>
    <workbookView xWindow="-120" yWindow="-120" windowWidth="29040" windowHeight="15840" xr2:uid="{4DC46BE1-940A-4E59-9ED8-E103397F219B}"/>
  </bookViews>
  <sheets>
    <sheet name="Copertina&amp;Sintesi" sheetId="14" r:id="rId1"/>
    <sheet name="alloggi - LP" sheetId="7" r:id="rId2"/>
    <sheet name="camere - LT" sheetId="15" r:id="rId3"/>
    <sheet name="minialloggi - LT" sheetId="16" r:id="rId4"/>
    <sheet name="appartamenti - LT" sheetId="17" r:id="rId5"/>
  </sheets>
  <definedNames>
    <definedName name="_xlnm.Print_Area" localSheetId="1">'alloggi - LP'!$A$1:$R$100</definedName>
    <definedName name="_xlnm.Print_Area" localSheetId="4">'appartamenti - LT'!$A$1:$R$80</definedName>
    <definedName name="_xlnm.Print_Area" localSheetId="2">'camere - LT'!$A$1:$R$136</definedName>
    <definedName name="_xlnm.Print_Area" localSheetId="0">'Copertina&amp;Sintesi'!$A$1:$L$59</definedName>
    <definedName name="_xlnm.Print_Area" localSheetId="3">'minialloggi - LT'!$E$1:$R$80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9" i="7" l="1"/>
  <c r="P49" i="7" s="1"/>
  <c r="O50" i="7"/>
  <c r="P50" i="7" s="1"/>
  <c r="O51" i="7"/>
  <c r="P51" i="7"/>
  <c r="O52" i="7"/>
  <c r="P52" i="7"/>
  <c r="O53" i="7"/>
  <c r="P53" i="7" s="1"/>
  <c r="O54" i="7"/>
  <c r="P54" i="7" s="1"/>
  <c r="O55" i="7"/>
  <c r="P55" i="7" s="1"/>
  <c r="O56" i="7"/>
  <c r="P56" i="7" s="1"/>
  <c r="O57" i="7"/>
  <c r="P57" i="7" s="1"/>
  <c r="O58" i="7"/>
  <c r="P58" i="7"/>
  <c r="O59" i="7"/>
  <c r="P59" i="7" s="1"/>
  <c r="O60" i="7"/>
  <c r="P60" i="7" s="1"/>
  <c r="O61" i="7"/>
  <c r="P61" i="7" s="1"/>
  <c r="O62" i="7"/>
  <c r="P62" i="7" s="1"/>
  <c r="O63" i="7"/>
  <c r="P63" i="7" s="1"/>
  <c r="O64" i="7"/>
  <c r="P64" i="7" s="1"/>
  <c r="O65" i="7"/>
  <c r="P65" i="7" s="1"/>
  <c r="O66" i="7"/>
  <c r="P66" i="7" s="1"/>
  <c r="O67" i="7"/>
  <c r="P67" i="7"/>
  <c r="O68" i="7"/>
  <c r="P68" i="7" s="1"/>
  <c r="O69" i="7"/>
  <c r="P69" i="7" s="1"/>
  <c r="O70" i="7"/>
  <c r="P70" i="7" s="1"/>
  <c r="O15" i="17"/>
  <c r="O14" i="17"/>
  <c r="O13" i="17"/>
  <c r="O15" i="16"/>
  <c r="O14" i="16"/>
  <c r="O13" i="16"/>
  <c r="O15" i="15"/>
  <c r="O14" i="15"/>
  <c r="O13" i="15"/>
  <c r="O15" i="7"/>
  <c r="O14" i="7"/>
  <c r="O13" i="7"/>
  <c r="J12" i="7"/>
  <c r="J13" i="7"/>
  <c r="Q11" i="17"/>
  <c r="Q11" i="16"/>
  <c r="Q11" i="15"/>
  <c r="Q11" i="7"/>
  <c r="J13" i="17"/>
  <c r="J14" i="17"/>
  <c r="J15" i="17"/>
  <c r="J12" i="17"/>
  <c r="J14" i="16"/>
  <c r="J15" i="16"/>
  <c r="J13" i="16"/>
  <c r="J12" i="16"/>
  <c r="J15" i="15"/>
  <c r="J14" i="15"/>
  <c r="J13" i="15"/>
  <c r="J12" i="15"/>
  <c r="J15" i="7"/>
  <c r="J14" i="7"/>
  <c r="G23" i="14"/>
  <c r="F29" i="14" s="1"/>
  <c r="R32" i="17"/>
  <c r="R33" i="17"/>
  <c r="R35" i="17"/>
  <c r="R39" i="17"/>
  <c r="R40" i="17"/>
  <c r="R41" i="17"/>
  <c r="R43" i="17"/>
  <c r="R47" i="17"/>
  <c r="R48" i="17"/>
  <c r="R49" i="17"/>
  <c r="I53" i="17"/>
  <c r="Q49" i="17"/>
  <c r="Q48" i="17"/>
  <c r="Q47" i="17"/>
  <c r="Q46" i="17"/>
  <c r="R46" i="17" s="1"/>
  <c r="Q45" i="17"/>
  <c r="R45" i="17" s="1"/>
  <c r="Q44" i="17"/>
  <c r="R44" i="17" s="1"/>
  <c r="Q43" i="17"/>
  <c r="Q42" i="17"/>
  <c r="R42" i="17" s="1"/>
  <c r="Q41" i="17"/>
  <c r="Q40" i="17"/>
  <c r="Q39" i="17"/>
  <c r="Q38" i="17"/>
  <c r="R38" i="17" s="1"/>
  <c r="Q37" i="17"/>
  <c r="R37" i="17" s="1"/>
  <c r="Q36" i="17"/>
  <c r="R36" i="17" s="1"/>
  <c r="Q35" i="17"/>
  <c r="Q34" i="17"/>
  <c r="R34" i="17" s="1"/>
  <c r="Q33" i="17"/>
  <c r="Q32" i="17"/>
  <c r="Q31" i="17"/>
  <c r="R31" i="17" s="1"/>
  <c r="Q30" i="17"/>
  <c r="R30" i="17" s="1"/>
  <c r="Q29" i="17"/>
  <c r="R29" i="17" s="1"/>
  <c r="Q28" i="17"/>
  <c r="R28" i="17" s="1"/>
  <c r="Q27" i="17"/>
  <c r="R27" i="17" s="1"/>
  <c r="Q26" i="17"/>
  <c r="R26" i="17" s="1"/>
  <c r="Q25" i="17"/>
  <c r="R25" i="17" s="1"/>
  <c r="Q24" i="17"/>
  <c r="R24" i="17" s="1"/>
  <c r="Q23" i="17"/>
  <c r="R23" i="17" s="1"/>
  <c r="Q22" i="17"/>
  <c r="R22" i="17" s="1"/>
  <c r="Q21" i="17"/>
  <c r="R21" i="17" s="1"/>
  <c r="Q20" i="17"/>
  <c r="R20" i="17" s="1"/>
  <c r="I17" i="17"/>
  <c r="I53" i="16"/>
  <c r="I17" i="16"/>
  <c r="Q21" i="16"/>
  <c r="R21" i="16" s="1"/>
  <c r="Q22" i="16"/>
  <c r="R22" i="16" s="1"/>
  <c r="Q23" i="16"/>
  <c r="R23" i="16" s="1"/>
  <c r="Q24" i="16"/>
  <c r="R24" i="16" s="1"/>
  <c r="Q25" i="16"/>
  <c r="R25" i="16" s="1"/>
  <c r="Q26" i="16"/>
  <c r="R26" i="16" s="1"/>
  <c r="Q27" i="16"/>
  <c r="R27" i="16" s="1"/>
  <c r="Q28" i="16"/>
  <c r="R28" i="16" s="1"/>
  <c r="Q29" i="16"/>
  <c r="R29" i="16" s="1"/>
  <c r="Q30" i="16"/>
  <c r="R30" i="16" s="1"/>
  <c r="Q31" i="16"/>
  <c r="R31" i="16" s="1"/>
  <c r="Q32" i="16"/>
  <c r="R32" i="16" s="1"/>
  <c r="Q33" i="16"/>
  <c r="R33" i="16" s="1"/>
  <c r="Q34" i="16"/>
  <c r="R34" i="16" s="1"/>
  <c r="Q35" i="16"/>
  <c r="R35" i="16" s="1"/>
  <c r="Q36" i="16"/>
  <c r="R36" i="16" s="1"/>
  <c r="Q37" i="16"/>
  <c r="R37" i="16" s="1"/>
  <c r="Q38" i="16"/>
  <c r="R38" i="16" s="1"/>
  <c r="Q39" i="16"/>
  <c r="R39" i="16" s="1"/>
  <c r="Q40" i="16"/>
  <c r="R40" i="16" s="1"/>
  <c r="Q41" i="16"/>
  <c r="R41" i="16" s="1"/>
  <c r="Q42" i="16"/>
  <c r="R42" i="16" s="1"/>
  <c r="Q43" i="16"/>
  <c r="R43" i="16" s="1"/>
  <c r="Q44" i="16"/>
  <c r="R44" i="16" s="1"/>
  <c r="Q45" i="16"/>
  <c r="R45" i="16" s="1"/>
  <c r="Q46" i="16"/>
  <c r="R46" i="16" s="1"/>
  <c r="Q47" i="16"/>
  <c r="R47" i="16" s="1"/>
  <c r="Q48" i="16"/>
  <c r="R48" i="16" s="1"/>
  <c r="Q49" i="16"/>
  <c r="R49" i="16" s="1"/>
  <c r="Q20" i="16"/>
  <c r="R20" i="16" s="1"/>
  <c r="I114" i="15"/>
  <c r="O97" i="15"/>
  <c r="Q97" i="15" s="1"/>
  <c r="O98" i="15"/>
  <c r="Q98" i="15" s="1"/>
  <c r="O99" i="15"/>
  <c r="Q99" i="15" s="1"/>
  <c r="O100" i="15"/>
  <c r="Q100" i="15" s="1"/>
  <c r="O101" i="15"/>
  <c r="Q101" i="15" s="1"/>
  <c r="O102" i="15"/>
  <c r="Q102" i="15" s="1"/>
  <c r="O103" i="15"/>
  <c r="Q103" i="15" s="1"/>
  <c r="O104" i="15"/>
  <c r="Q104" i="15" s="1"/>
  <c r="O105" i="15"/>
  <c r="Q105" i="15" s="1"/>
  <c r="O106" i="15"/>
  <c r="Q106" i="15" s="1"/>
  <c r="O107" i="15"/>
  <c r="Q107" i="15" s="1"/>
  <c r="O108" i="15"/>
  <c r="Q108" i="15" s="1"/>
  <c r="O109" i="15"/>
  <c r="Q109" i="15" s="1"/>
  <c r="O110" i="15"/>
  <c r="Q110" i="15" s="1"/>
  <c r="O111" i="15"/>
  <c r="Q111" i="15" s="1"/>
  <c r="O96" i="15"/>
  <c r="Q96" i="15" s="1"/>
  <c r="I93" i="15"/>
  <c r="I87" i="15"/>
  <c r="N90" i="15"/>
  <c r="R83" i="15"/>
  <c r="Q56" i="15"/>
  <c r="R56" i="15" s="1"/>
  <c r="Q57" i="15"/>
  <c r="R57" i="15" s="1"/>
  <c r="Q58" i="15"/>
  <c r="R58" i="15" s="1"/>
  <c r="Q59" i="15"/>
  <c r="R59" i="15" s="1"/>
  <c r="Q60" i="15"/>
  <c r="R60" i="15" s="1"/>
  <c r="Q61" i="15"/>
  <c r="R61" i="15" s="1"/>
  <c r="Q62" i="15"/>
  <c r="R62" i="15" s="1"/>
  <c r="Q63" i="15"/>
  <c r="R63" i="15" s="1"/>
  <c r="Q64" i="15"/>
  <c r="R64" i="15" s="1"/>
  <c r="Q65" i="15"/>
  <c r="R65" i="15" s="1"/>
  <c r="Q66" i="15"/>
  <c r="R66" i="15" s="1"/>
  <c r="Q67" i="15"/>
  <c r="R67" i="15" s="1"/>
  <c r="Q68" i="15"/>
  <c r="R68" i="15" s="1"/>
  <c r="Q69" i="15"/>
  <c r="R69" i="15" s="1"/>
  <c r="Q70" i="15"/>
  <c r="R70" i="15" s="1"/>
  <c r="Q71" i="15"/>
  <c r="R71" i="15" s="1"/>
  <c r="Q72" i="15"/>
  <c r="R72" i="15" s="1"/>
  <c r="Q73" i="15"/>
  <c r="R73" i="15" s="1"/>
  <c r="Q74" i="15"/>
  <c r="R74" i="15" s="1"/>
  <c r="Q75" i="15"/>
  <c r="R75" i="15" s="1"/>
  <c r="Q76" i="15"/>
  <c r="R76" i="15" s="1"/>
  <c r="Q77" i="15"/>
  <c r="R77" i="15" s="1"/>
  <c r="Q78" i="15"/>
  <c r="R78" i="15" s="1"/>
  <c r="Q79" i="15"/>
  <c r="R79" i="15" s="1"/>
  <c r="Q80" i="15"/>
  <c r="R80" i="15" s="1"/>
  <c r="Q81" i="15"/>
  <c r="R81" i="15" s="1"/>
  <c r="Q82" i="15"/>
  <c r="R82" i="15" s="1"/>
  <c r="Q83" i="15"/>
  <c r="Q84" i="15"/>
  <c r="R84" i="15" s="1"/>
  <c r="Q55" i="15"/>
  <c r="R55" i="15" s="1"/>
  <c r="I52" i="15"/>
  <c r="I17" i="15"/>
  <c r="Q21" i="15"/>
  <c r="R21" i="15" s="1"/>
  <c r="Q22" i="15"/>
  <c r="R22" i="15" s="1"/>
  <c r="Q23" i="15"/>
  <c r="R23" i="15" s="1"/>
  <c r="Q24" i="15"/>
  <c r="R24" i="15" s="1"/>
  <c r="Q25" i="15"/>
  <c r="R25" i="15" s="1"/>
  <c r="Q26" i="15"/>
  <c r="R26" i="15" s="1"/>
  <c r="Q27" i="15"/>
  <c r="R27" i="15" s="1"/>
  <c r="Q28" i="15"/>
  <c r="R28" i="15" s="1"/>
  <c r="Q29" i="15"/>
  <c r="R29" i="15" s="1"/>
  <c r="Q30" i="15"/>
  <c r="R30" i="15" s="1"/>
  <c r="Q31" i="15"/>
  <c r="R31" i="15" s="1"/>
  <c r="Q32" i="15"/>
  <c r="R32" i="15" s="1"/>
  <c r="Q33" i="15"/>
  <c r="R33" i="15" s="1"/>
  <c r="Q34" i="15"/>
  <c r="R34" i="15" s="1"/>
  <c r="Q35" i="15"/>
  <c r="R35" i="15" s="1"/>
  <c r="Q36" i="15"/>
  <c r="R36" i="15" s="1"/>
  <c r="Q37" i="15"/>
  <c r="R37" i="15" s="1"/>
  <c r="Q38" i="15"/>
  <c r="R38" i="15" s="1"/>
  <c r="Q39" i="15"/>
  <c r="R39" i="15" s="1"/>
  <c r="Q40" i="15"/>
  <c r="R40" i="15" s="1"/>
  <c r="Q41" i="15"/>
  <c r="R41" i="15" s="1"/>
  <c r="Q42" i="15"/>
  <c r="R42" i="15" s="1"/>
  <c r="Q43" i="15"/>
  <c r="R43" i="15" s="1"/>
  <c r="Q44" i="15"/>
  <c r="R44" i="15" s="1"/>
  <c r="Q45" i="15"/>
  <c r="R45" i="15" s="1"/>
  <c r="Q46" i="15"/>
  <c r="R46" i="15" s="1"/>
  <c r="Q47" i="15"/>
  <c r="R47" i="15" s="1"/>
  <c r="Q48" i="15"/>
  <c r="R48" i="15" s="1"/>
  <c r="Q49" i="15"/>
  <c r="R49" i="15" s="1"/>
  <c r="Q20" i="15"/>
  <c r="R20" i="15" s="1"/>
  <c r="A52" i="14" l="1"/>
  <c r="A54" i="14"/>
  <c r="A53" i="14"/>
  <c r="K12" i="17"/>
  <c r="K12" i="15"/>
  <c r="K12" i="7"/>
  <c r="K12" i="16"/>
  <c r="M93" i="15"/>
  <c r="O90" i="15"/>
  <c r="Q90" i="15" s="1"/>
  <c r="M87" i="15" s="1"/>
  <c r="M17" i="16"/>
  <c r="M53" i="16" s="1"/>
  <c r="M17" i="17"/>
  <c r="M53" i="17" s="1"/>
  <c r="M17" i="15"/>
  <c r="M52" i="15"/>
  <c r="J80" i="16" l="1"/>
  <c r="Q12" i="16"/>
  <c r="N72" i="16" s="1"/>
  <c r="J99" i="7"/>
  <c r="Q12" i="7"/>
  <c r="N92" i="7" s="1"/>
  <c r="J136" i="15"/>
  <c r="Q12" i="15"/>
  <c r="N128" i="15" s="1"/>
  <c r="J80" i="17"/>
  <c r="Q12" i="17"/>
  <c r="N77" i="17" s="1"/>
  <c r="J79" i="17"/>
  <c r="J78" i="17"/>
  <c r="J134" i="15"/>
  <c r="J98" i="7"/>
  <c r="J100" i="7"/>
  <c r="J135" i="15"/>
  <c r="J79" i="16"/>
  <c r="J78" i="16"/>
  <c r="M114" i="15"/>
  <c r="Q61" i="7" l="1"/>
  <c r="Q58" i="7"/>
  <c r="Q59" i="7"/>
  <c r="Q68" i="7"/>
  <c r="Q52" i="7"/>
  <c r="Q49" i="7"/>
  <c r="Q54" i="7"/>
  <c r="Q65" i="7"/>
  <c r="Q53" i="7"/>
  <c r="Q70" i="7"/>
  <c r="Q67" i="7"/>
  <c r="Q62" i="7"/>
  <c r="Q50" i="7"/>
  <c r="Q57" i="7"/>
  <c r="Q66" i="7"/>
  <c r="Q64" i="7"/>
  <c r="Q63" i="7"/>
  <c r="Q56" i="7"/>
  <c r="Q55" i="7"/>
  <c r="Q51" i="7"/>
  <c r="Q60" i="7"/>
  <c r="Q69" i="7"/>
  <c r="N72" i="17"/>
  <c r="Q17" i="17"/>
  <c r="L68" i="17" s="1"/>
  <c r="Q53" i="17"/>
  <c r="L69" i="17" s="1"/>
  <c r="N133" i="15"/>
  <c r="N97" i="7"/>
  <c r="N77" i="16"/>
  <c r="Q93" i="15"/>
  <c r="Q119" i="15" s="1"/>
  <c r="Q87" i="15"/>
  <c r="Q120" i="15" s="1"/>
  <c r="Q17" i="15"/>
  <c r="Q117" i="15" s="1"/>
  <c r="Q114" i="15"/>
  <c r="Q121" i="15" s="1"/>
  <c r="Q52" i="15"/>
  <c r="Q118" i="15" s="1"/>
  <c r="Q17" i="16"/>
  <c r="L68" i="16" s="1"/>
  <c r="Q53" i="16"/>
  <c r="L69" i="16" s="1"/>
  <c r="L70" i="17" l="1"/>
  <c r="Q122" i="15"/>
  <c r="L70" i="16"/>
  <c r="L91" i="7"/>
  <c r="M91" i="7"/>
  <c r="K91" i="7"/>
  <c r="O22" i="7"/>
  <c r="P22" i="7" s="1"/>
  <c r="O23" i="7"/>
  <c r="P23" i="7" s="1"/>
  <c r="Q23" i="7" s="1"/>
  <c r="O24" i="7"/>
  <c r="P24" i="7" s="1"/>
  <c r="Q24" i="7" s="1"/>
  <c r="O25" i="7"/>
  <c r="P25" i="7" s="1"/>
  <c r="Q25" i="7" s="1"/>
  <c r="O26" i="7"/>
  <c r="P26" i="7" s="1"/>
  <c r="Q26" i="7" s="1"/>
  <c r="O27" i="7"/>
  <c r="P27" i="7" s="1"/>
  <c r="Q27" i="7" s="1"/>
  <c r="O28" i="7"/>
  <c r="P28" i="7" s="1"/>
  <c r="Q28" i="7" s="1"/>
  <c r="O29" i="7"/>
  <c r="P29" i="7" s="1"/>
  <c r="Q29" i="7" s="1"/>
  <c r="O30" i="7"/>
  <c r="P30" i="7" s="1"/>
  <c r="Q30" i="7" s="1"/>
  <c r="O31" i="7"/>
  <c r="P31" i="7" s="1"/>
  <c r="Q31" i="7" s="1"/>
  <c r="O32" i="7"/>
  <c r="P32" i="7" s="1"/>
  <c r="Q32" i="7" s="1"/>
  <c r="O33" i="7"/>
  <c r="P33" i="7" s="1"/>
  <c r="Q33" i="7" s="1"/>
  <c r="O34" i="7"/>
  <c r="P34" i="7" s="1"/>
  <c r="Q34" i="7" s="1"/>
  <c r="O35" i="7"/>
  <c r="P35" i="7" s="1"/>
  <c r="Q35" i="7" s="1"/>
  <c r="O36" i="7"/>
  <c r="P36" i="7" s="1"/>
  <c r="Q36" i="7" s="1"/>
  <c r="O37" i="7"/>
  <c r="P37" i="7" s="1"/>
  <c r="Q37" i="7" s="1"/>
  <c r="O38" i="7"/>
  <c r="P38" i="7" s="1"/>
  <c r="Q38" i="7" s="1"/>
  <c r="O39" i="7"/>
  <c r="P39" i="7" s="1"/>
  <c r="Q39" i="7" s="1"/>
  <c r="O40" i="7"/>
  <c r="P40" i="7" s="1"/>
  <c r="Q40" i="7" s="1"/>
  <c r="O41" i="7"/>
  <c r="P41" i="7" s="1"/>
  <c r="Q41" i="7" s="1"/>
  <c r="O42" i="7"/>
  <c r="P42" i="7" s="1"/>
  <c r="Q42" i="7" s="1"/>
  <c r="O43" i="7"/>
  <c r="P43" i="7" s="1"/>
  <c r="Q43" i="7" s="1"/>
  <c r="O44" i="7"/>
  <c r="P44" i="7" s="1"/>
  <c r="Q44" i="7" s="1"/>
  <c r="O45" i="7"/>
  <c r="P45" i="7" s="1"/>
  <c r="Q45" i="7" s="1"/>
  <c r="O46" i="7"/>
  <c r="P46" i="7" s="1"/>
  <c r="Q46" i="7" s="1"/>
  <c r="O47" i="7"/>
  <c r="P47" i="7" s="1"/>
  <c r="Q47" i="7" s="1"/>
  <c r="O48" i="7"/>
  <c r="P48" i="7" s="1"/>
  <c r="Q48" i="7" s="1"/>
  <c r="O71" i="7"/>
  <c r="P71" i="7" s="1"/>
  <c r="Q71" i="7" s="1"/>
  <c r="O72" i="7"/>
  <c r="P72" i="7" s="1"/>
  <c r="Q72" i="7" s="1"/>
  <c r="O73" i="7"/>
  <c r="P73" i="7" s="1"/>
  <c r="Q73" i="7" s="1"/>
  <c r="O74" i="7"/>
  <c r="P74" i="7" s="1"/>
  <c r="Q74" i="7" s="1"/>
  <c r="O75" i="7"/>
  <c r="P75" i="7" s="1"/>
  <c r="Q75" i="7" s="1"/>
  <c r="O76" i="7"/>
  <c r="P76" i="7" s="1"/>
  <c r="Q76" i="7" s="1"/>
  <c r="O77" i="7"/>
  <c r="P77" i="7" s="1"/>
  <c r="Q77" i="7" s="1"/>
  <c r="O78" i="7"/>
  <c r="P78" i="7" s="1"/>
  <c r="Q78" i="7" s="1"/>
  <c r="O79" i="7"/>
  <c r="P79" i="7" s="1"/>
  <c r="Q79" i="7" s="1"/>
  <c r="O80" i="7"/>
  <c r="P80" i="7" s="1"/>
  <c r="Q80" i="7" s="1"/>
  <c r="O81" i="7"/>
  <c r="P81" i="7" s="1"/>
  <c r="Q81" i="7" s="1"/>
  <c r="O82" i="7"/>
  <c r="P82" i="7" s="1"/>
  <c r="Q82" i="7" s="1"/>
  <c r="O83" i="7"/>
  <c r="P83" i="7" s="1"/>
  <c r="Q83" i="7" s="1"/>
  <c r="O84" i="7"/>
  <c r="P84" i="7" s="1"/>
  <c r="Q84" i="7" s="1"/>
  <c r="O85" i="7"/>
  <c r="P85" i="7" s="1"/>
  <c r="Q85" i="7" s="1"/>
  <c r="O86" i="7"/>
  <c r="P86" i="7" s="1"/>
  <c r="Q86" i="7" s="1"/>
  <c r="O87" i="7"/>
  <c r="P87" i="7" s="1"/>
  <c r="Q87" i="7" s="1"/>
  <c r="O88" i="7"/>
  <c r="P88" i="7" s="1"/>
  <c r="Q88" i="7" s="1"/>
  <c r="O89" i="7"/>
  <c r="P89" i="7" s="1"/>
  <c r="Q89" i="7" s="1"/>
  <c r="O90" i="7"/>
  <c r="P90" i="7" s="1"/>
  <c r="Q90" i="7" s="1"/>
  <c r="O21" i="7"/>
  <c r="Q15" i="17" l="1"/>
  <c r="R15" i="17" s="1"/>
  <c r="F32" i="14"/>
  <c r="G32" i="14" s="1"/>
  <c r="Q14" i="15"/>
  <c r="R14" i="15" s="1"/>
  <c r="Q14" i="7"/>
  <c r="R14" i="7" s="1"/>
  <c r="Q14" i="16"/>
  <c r="Q13" i="7"/>
  <c r="R13" i="7" s="1"/>
  <c r="F31" i="14"/>
  <c r="G31" i="14" s="1"/>
  <c r="Q14" i="17"/>
  <c r="R14" i="17" s="1"/>
  <c r="F33" i="14"/>
  <c r="G33" i="14" s="1"/>
  <c r="Q15" i="7"/>
  <c r="R15" i="7" s="1"/>
  <c r="Q15" i="16"/>
  <c r="R15" i="16" s="1"/>
  <c r="Q15" i="15"/>
  <c r="R15" i="15" s="1"/>
  <c r="R14" i="16"/>
  <c r="Q22" i="7"/>
  <c r="O91" i="7"/>
  <c r="P21" i="7"/>
  <c r="Q21" i="7" s="1"/>
  <c r="Q91" i="7" l="1"/>
  <c r="P91" i="7"/>
  <c r="Q13" i="15" l="1"/>
  <c r="R13" i="15" s="1"/>
  <c r="Q13" i="16"/>
  <c r="R13" i="16" s="1"/>
  <c r="Q13" i="17"/>
  <c r="F30" i="14"/>
  <c r="G30" i="14" s="1"/>
  <c r="K40" i="14" s="1"/>
  <c r="R13" i="17"/>
</calcChain>
</file>

<file path=xl/sharedStrings.xml><?xml version="1.0" encoding="utf-8"?>
<sst xmlns="http://schemas.openxmlformats.org/spreadsheetml/2006/main" count="527" uniqueCount="120">
  <si>
    <t xml:space="preserve">Descr. Intervento: </t>
  </si>
  <si>
    <t>n. progr. alloggio</t>
  </si>
  <si>
    <t>Fabbricato</t>
  </si>
  <si>
    <t>Scala</t>
  </si>
  <si>
    <t>Codice unità 
immobiliare</t>
  </si>
  <si>
    <t>SUR A 
(CALCOL.)</t>
  </si>
  <si>
    <t>SUR B 
(CALCOL.)</t>
  </si>
  <si>
    <t>mq</t>
  </si>
  <si>
    <t>€</t>
  </si>
  <si>
    <t/>
  </si>
  <si>
    <t xml:space="preserve"> totale complessivo</t>
  </si>
  <si>
    <t>TIPOLOGIA D'INTERVENTO</t>
  </si>
  <si>
    <t>RE</t>
  </si>
  <si>
    <t>Comune:</t>
  </si>
  <si>
    <t>Proponente:</t>
  </si>
  <si>
    <t>durata locazione (anni):</t>
  </si>
  <si>
    <t>Manutenzione straordinaria</t>
  </si>
  <si>
    <t>Restauro e risanamento conservativo</t>
  </si>
  <si>
    <t>Completamento di edifici non ultimati</t>
  </si>
  <si>
    <t>MS</t>
  </si>
  <si>
    <t>RRC</t>
  </si>
  <si>
    <t>C</t>
  </si>
  <si>
    <t>Importo unitario massimo di finanziamento (€/mq):</t>
  </si>
  <si>
    <t>Fg.</t>
  </si>
  <si>
    <t>p.</t>
  </si>
  <si>
    <t>sub.</t>
  </si>
  <si>
    <t>Il rappresentante legale del soggetto proponente o suo delegato</t>
  </si>
  <si>
    <t>Tipologia di intervento:</t>
  </si>
  <si>
    <t>Dati catastali</t>
  </si>
  <si>
    <t>Superficie Terrazze e Balconi</t>
  </si>
  <si>
    <t xml:space="preserve">Superficie  alloggio </t>
  </si>
  <si>
    <t>Superficie cantina</t>
  </si>
  <si>
    <t>SI/NO</t>
  </si>
  <si>
    <t xml:space="preserve">calcolo superficie convenzionale  </t>
  </si>
  <si>
    <t>Localizzazione intervento:</t>
  </si>
  <si>
    <t>Indirizzo</t>
  </si>
  <si>
    <t>Descrizione dello spazio</t>
  </si>
  <si>
    <t>superficie complessiva di tutte le camere da 1 utente</t>
  </si>
  <si>
    <t>superficie complessiva riconoscibile</t>
  </si>
  <si>
    <t>n.</t>
  </si>
  <si>
    <t>superficie</t>
  </si>
  <si>
    <t>n. utenti</t>
  </si>
  <si>
    <t>superficie di riferimento</t>
  </si>
  <si>
    <t>superficie massima riconoscibile</t>
  </si>
  <si>
    <t>superficie camera</t>
  </si>
  <si>
    <t>superficie riconoscibilr</t>
  </si>
  <si>
    <t>superficie complessiva CUCINA E PRANZO COMUNE</t>
  </si>
  <si>
    <t>superficie complessiva SPAZI COMUNI</t>
  </si>
  <si>
    <t>Determinazione della superficie massima riconoscibile della tipologia edilizia a SPAZI COMUNI MINIALLOGGI</t>
  </si>
  <si>
    <t>Determinazione della superficie massima riconoscibile della tipologia CAMERE DA UN UTENTE  - locazione temporanea</t>
  </si>
  <si>
    <t>Determinazione della superficie massima riconoscibile della tipologia CAMERE DA DUE UTENTI  - locazione temporanea</t>
  </si>
  <si>
    <t>Determinazione della superficie massima riconoscibile della tipologia CUCINA E PRANZO COMUNE</t>
  </si>
  <si>
    <t>Determinazione della superficie massima riconoscibile della tipologia SPAZI COMUNI A SERVIZIO DELLA RESIDENZA</t>
  </si>
  <si>
    <t>Determinazione della superficie massima riconoscibile della tipologia MINIALLOGGI - locazione temporanea</t>
  </si>
  <si>
    <t>Determinazione della superficie massima riconoscibile della tipologia APPARTAMENTI - locazione temporanea</t>
  </si>
  <si>
    <t>TIPOLOGIA DI INTERVENTO: ALLOGGI - locazione permanente</t>
  </si>
  <si>
    <t>Calcolo del finanziamento</t>
  </si>
  <si>
    <t>superficie complessiva minialloggi</t>
  </si>
  <si>
    <t>superficie complessiva di tutte le camere da 2 utente</t>
  </si>
  <si>
    <t>Determinazione della superficie massima riconoscibile della tipologia edilizia a SPAZI COMUNI APPARTAMENTI</t>
  </si>
  <si>
    <t xml:space="preserve">superficie </t>
  </si>
  <si>
    <t xml:space="preserve">massimo finanziamento riconoscibile             </t>
  </si>
  <si>
    <t>dati riepilogativi</t>
  </si>
  <si>
    <t>tipologia</t>
  </si>
  <si>
    <t>camera doppia</t>
  </si>
  <si>
    <t>camera singola</t>
  </si>
  <si>
    <t>servizi igienici</t>
  </si>
  <si>
    <t>cucina e pranzo</t>
  </si>
  <si>
    <t>spazi comuni</t>
  </si>
  <si>
    <t>Totali</t>
  </si>
  <si>
    <t>max finanziamento riconoscibile</t>
  </si>
  <si>
    <t>max finanziamento per camere singole</t>
  </si>
  <si>
    <t>max finanziamento per camere doppie</t>
  </si>
  <si>
    <t>max finanziamento per cucina e pranzo comune</t>
  </si>
  <si>
    <t>max finanziamento spazi comuni</t>
  </si>
  <si>
    <t>Determinazione della superficie massima riconoscibile della tipologia SERVIZI IGIENICI</t>
  </si>
  <si>
    <t>superficie complessiva SERVIZI IGIENICI</t>
  </si>
  <si>
    <t>minialloggi</t>
  </si>
  <si>
    <t>max finanziamento per minialloggi</t>
  </si>
  <si>
    <t>max finanziamento per spazi comuni</t>
  </si>
  <si>
    <t>appartamenti</t>
  </si>
  <si>
    <t>max finanziamento per appartamenti</t>
  </si>
  <si>
    <t>massima superficie convenzionale riconoscibile</t>
  </si>
  <si>
    <t>Scheda di calcolo 
della richiesta di finanziamento</t>
  </si>
  <si>
    <t>Presenza di elementi sperimentali e/o di qualità aggiuntiva del progetto di natura gestionale</t>
  </si>
  <si>
    <t>attuazione della gestione sociale</t>
  </si>
  <si>
    <t>introduzione di aspetti property e facility management</t>
  </si>
  <si>
    <t>raccordo con altre politiche urbane e di welfare</t>
  </si>
  <si>
    <t>interventi sperimentali (es. cohousing, condomini solidali).</t>
  </si>
  <si>
    <t>Ristrutturazione edilizia - escluso demolizione e ricostruzione</t>
  </si>
  <si>
    <t>in caso di vincolo di destinazione d'uso compreso tra 8 e 15 anni</t>
  </si>
  <si>
    <t>in caso di vincolo di destinazione d'uso compreso tra 16 e 23 anni</t>
  </si>
  <si>
    <t>in caso di vincolo di destinazione d'uso maggiore o uguale a 24 anni</t>
  </si>
  <si>
    <t>€/mq</t>
  </si>
  <si>
    <t>Importo unitario massimo di finanziamento (€/mq) in presenza di elementi sperimentali e/o di qualità aggiuntiva del progetto di natura gestionale:</t>
  </si>
  <si>
    <t>Altre schede compilate:</t>
  </si>
  <si>
    <t>camere - LT</t>
  </si>
  <si>
    <t>minialloggi - LT</t>
  </si>
  <si>
    <t>appartamenti - LT</t>
  </si>
  <si>
    <t>alloggi - LP</t>
  </si>
  <si>
    <t>superficie riconoscibile</t>
  </si>
  <si>
    <t>CUCINA E PRANZO COMUNE</t>
  </si>
  <si>
    <t>Totale</t>
  </si>
  <si>
    <r>
      <t>n. complessivo schede</t>
    </r>
    <r>
      <rPr>
        <b/>
        <vertAlign val="superscript"/>
        <sz val="10"/>
        <rFont val="Helvetica"/>
        <family val="2"/>
      </rPr>
      <t>(1)</t>
    </r>
    <r>
      <rPr>
        <b/>
        <sz val="10"/>
        <rFont val="Helvetica"/>
        <family val="2"/>
      </rPr>
      <t>:</t>
    </r>
  </si>
  <si>
    <r>
      <t xml:space="preserve">importo di finanziamento richiesto (€):
</t>
    </r>
    <r>
      <rPr>
        <sz val="10"/>
        <rFont val="Helvetica"/>
        <family val="2"/>
      </rPr>
      <t>max 2.000.000,00</t>
    </r>
  </si>
  <si>
    <r>
      <t>(1)</t>
    </r>
    <r>
      <rPr>
        <sz val="8"/>
        <rFont val="Helvetica"/>
        <family val="2"/>
      </rPr>
      <t xml:space="preserve"> Compilare la scheda contenuta nel foglio di calco corrispondente a ognuna delle tipologie utilizzate</t>
    </r>
  </si>
  <si>
    <r>
      <t>(3)</t>
    </r>
    <r>
      <rPr>
        <sz val="8"/>
        <rFont val="Helvetica"/>
        <family val="2"/>
      </rPr>
      <t xml:space="preserve"> valore da QTE (Allegato A4.2)</t>
    </r>
  </si>
  <si>
    <r>
      <t xml:space="preserve">Scheda n. </t>
    </r>
    <r>
      <rPr>
        <b/>
        <vertAlign val="superscript"/>
        <sz val="10"/>
        <rFont val="Helvetica"/>
        <family val="2"/>
      </rPr>
      <t>(1)</t>
    </r>
    <r>
      <rPr>
        <b/>
        <sz val="10"/>
        <rFont val="Helvetica"/>
        <family val="2"/>
      </rPr>
      <t>:</t>
    </r>
  </si>
  <si>
    <r>
      <t xml:space="preserve">conproprietà di parti comuni
</t>
    </r>
    <r>
      <rPr>
        <sz val="5"/>
        <rFont val="Helvetica"/>
        <family val="2"/>
      </rPr>
      <t>+4% se SI</t>
    </r>
  </si>
  <si>
    <r>
      <t xml:space="preserve">superficie convenzionale
</t>
    </r>
    <r>
      <rPr>
        <sz val="5"/>
        <rFont val="Helvetica"/>
        <family val="2"/>
      </rPr>
      <t>(7)+0,5*(8)+0,25*(9)
+4% (se (10)=SI)</t>
    </r>
  </si>
  <si>
    <r>
      <t>(2)</t>
    </r>
    <r>
      <rPr>
        <sz val="8"/>
        <rFont val="Helvetica"/>
        <family val="2"/>
      </rPr>
      <t xml:space="preserve"> Indicare il n.totale di schede utilizzate per il progetto</t>
    </r>
  </si>
  <si>
    <r>
      <t xml:space="preserve">Scheda n. </t>
    </r>
    <r>
      <rPr>
        <b/>
        <vertAlign val="superscript"/>
        <sz val="10"/>
        <rFont val="Helll"/>
      </rPr>
      <t>(1)</t>
    </r>
    <r>
      <rPr>
        <b/>
        <sz val="10"/>
        <rFont val="Helll"/>
      </rPr>
      <t>:</t>
    </r>
  </si>
  <si>
    <r>
      <t>n. complessivo schede</t>
    </r>
    <r>
      <rPr>
        <b/>
        <vertAlign val="superscript"/>
        <sz val="10"/>
        <rFont val="Helll"/>
      </rPr>
      <t>(1)</t>
    </r>
    <r>
      <rPr>
        <b/>
        <sz val="10"/>
        <rFont val="Helll"/>
      </rPr>
      <t>:</t>
    </r>
  </si>
  <si>
    <r>
      <t>(1)</t>
    </r>
    <r>
      <rPr>
        <sz val="8"/>
        <rFont val="Helll"/>
      </rPr>
      <t xml:space="preserve"> Compilare il presente allegato per ognuna delle tipologie utilizzate</t>
    </r>
  </si>
  <si>
    <r>
      <t>(2)</t>
    </r>
    <r>
      <rPr>
        <sz val="8"/>
        <rFont val="Helll"/>
      </rPr>
      <t xml:space="preserve"> Indicare il n.totale di schede utilizzate per il progetto</t>
    </r>
  </si>
  <si>
    <r>
      <t>(3)</t>
    </r>
    <r>
      <rPr>
        <sz val="8"/>
        <rFont val="Helll"/>
      </rPr>
      <t xml:space="preserve"> valore da QTE (Allegato A4.2)</t>
    </r>
  </si>
  <si>
    <r>
      <t>(1)</t>
    </r>
    <r>
      <rPr>
        <sz val="8"/>
        <rFont val="Helvetica"/>
        <family val="2"/>
      </rPr>
      <t xml:space="preserve"> Compilare il presente allegato per ognuna delle tipologie utilizzate</t>
    </r>
  </si>
  <si>
    <r>
      <t>(3)</t>
    </r>
    <r>
      <rPr>
        <sz val="8"/>
        <rFont val="Helvetica"/>
        <family val="2"/>
      </rPr>
      <t xml:space="preserve"> valore da QTE (Allegato A4.2 - importo a carico del bando)</t>
    </r>
  </si>
  <si>
    <t>CASELLE DA COMPILARE</t>
  </si>
  <si>
    <r>
      <rPr>
        <b/>
        <sz val="10"/>
        <color theme="1"/>
        <rFont val="Helvetica"/>
        <family val="2"/>
      </rPr>
      <t>TOTALE COSTI AMMISSIBILI DA QTE</t>
    </r>
    <r>
      <rPr>
        <b/>
        <vertAlign val="superscript"/>
        <sz val="10"/>
        <color theme="1"/>
        <rFont val="Helvetica"/>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</si>
</sst>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_€"/>
  </numFmts>
  <fonts count="50">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8"/>
      <name val="Calibri"/>
      <family val="2"/>
      <scheme val="minor"/>
    </font>
    <font>
      <sz val="11"/>
      <color theme="1"/>
      <name val="Helvetica"/>
      <family val="2"/>
    </font>
    <font>
      <sz val="20"/>
      <color theme="1"/>
      <name val="Helvetica"/>
      <family val="2"/>
    </font>
    <font>
      <b/>
      <sz val="12"/>
      <name val="Helvetica"/>
      <family val="2"/>
    </font>
    <font>
      <b/>
      <sz val="10"/>
      <name val="Helvetica"/>
      <family val="2"/>
    </font>
    <font>
      <b/>
      <vertAlign val="superscript"/>
      <sz val="10"/>
      <name val="Helvetica"/>
      <family val="2"/>
    </font>
    <font>
      <sz val="11"/>
      <color rgb="FF3F3F76"/>
      <name val="Helvetica"/>
      <family val="2"/>
    </font>
    <font>
      <b/>
      <sz val="10"/>
      <color theme="1"/>
      <name val="Helvetica"/>
      <family val="2"/>
    </font>
    <font>
      <sz val="10"/>
      <name val="Helvetica"/>
      <family val="2"/>
    </font>
    <font>
      <b/>
      <sz val="11"/>
      <color rgb="FFFA7D00"/>
      <name val="Helvetica"/>
      <family val="2"/>
    </font>
    <font>
      <b/>
      <sz val="11"/>
      <color theme="1"/>
      <name val="Helvetica"/>
      <family val="2"/>
    </font>
    <font>
      <b/>
      <vertAlign val="superscript"/>
      <sz val="10"/>
      <color theme="1"/>
      <name val="Helvetica"/>
      <family val="2"/>
    </font>
    <font>
      <sz val="9"/>
      <name val="Helvetica"/>
      <family val="2"/>
    </font>
    <font>
      <b/>
      <sz val="14"/>
      <name val="Helvetica"/>
      <family val="2"/>
    </font>
    <font>
      <b/>
      <sz val="11"/>
      <color rgb="FF3F3F3F"/>
      <name val="Helvetica"/>
      <family val="2"/>
    </font>
    <font>
      <vertAlign val="superscript"/>
      <sz val="8"/>
      <name val="Helvetica"/>
      <family val="2"/>
    </font>
    <font>
      <sz val="8"/>
      <name val="Helvetica"/>
      <family val="2"/>
    </font>
    <font>
      <b/>
      <sz val="8"/>
      <name val="Helvetica"/>
      <family val="2"/>
    </font>
    <font>
      <sz val="8"/>
      <color theme="1"/>
      <name val="Helvetica"/>
      <family val="2"/>
    </font>
    <font>
      <sz val="5"/>
      <name val="Helvetica"/>
      <family val="2"/>
    </font>
    <font>
      <sz val="7"/>
      <name val="Helvetica"/>
      <family val="2"/>
    </font>
    <font>
      <b/>
      <sz val="9"/>
      <name val="Helvetica"/>
      <family val="2"/>
    </font>
    <font>
      <sz val="14"/>
      <name val="Helvetica"/>
      <family val="2"/>
    </font>
    <font>
      <b/>
      <sz val="26"/>
      <name val="Helvetica"/>
      <family val="2"/>
    </font>
    <font>
      <b/>
      <sz val="8"/>
      <color theme="1"/>
      <name val="Helvetica"/>
      <family val="2"/>
    </font>
    <font>
      <sz val="10"/>
      <name val="Helll"/>
    </font>
    <font>
      <b/>
      <sz val="12"/>
      <name val="Helll"/>
    </font>
    <font>
      <sz val="11"/>
      <color theme="1"/>
      <name val="Helll"/>
    </font>
    <font>
      <b/>
      <sz val="10"/>
      <name val="Helll"/>
    </font>
    <font>
      <b/>
      <vertAlign val="superscript"/>
      <sz val="10"/>
      <name val="Helll"/>
    </font>
    <font>
      <sz val="11"/>
      <color rgb="FF3F3F76"/>
      <name val="Helll"/>
    </font>
    <font>
      <b/>
      <sz val="14"/>
      <name val="Helll"/>
    </font>
    <font>
      <b/>
      <sz val="10"/>
      <color theme="1"/>
      <name val="Helll"/>
    </font>
    <font>
      <b/>
      <sz val="11"/>
      <color theme="1"/>
      <name val="Helll"/>
    </font>
    <font>
      <b/>
      <sz val="11"/>
      <color rgb="FFFA7D00"/>
      <name val="Helll"/>
    </font>
    <font>
      <b/>
      <sz val="12"/>
      <color rgb="FF000000"/>
      <name val="Helll"/>
    </font>
    <font>
      <sz val="8"/>
      <name val="Helll"/>
    </font>
    <font>
      <sz val="9"/>
      <name val="Helll"/>
    </font>
    <font>
      <b/>
      <sz val="8"/>
      <name val="Helll"/>
    </font>
    <font>
      <b/>
      <sz val="26"/>
      <name val="Helll"/>
    </font>
    <font>
      <sz val="14"/>
      <name val="Helll"/>
    </font>
    <font>
      <vertAlign val="superscript"/>
      <sz val="8"/>
      <name val="Helll"/>
    </font>
    <font>
      <b/>
      <sz val="8"/>
      <color theme="1"/>
      <name val="Helll"/>
    </font>
    <font>
      <sz val="8"/>
      <color theme="1"/>
      <name val="Helll"/>
    </font>
    <font>
      <b/>
      <sz val="12"/>
      <color rgb="FF000000"/>
      <name val="Helvetica"/>
      <family val="2"/>
    </font>
  </fonts>
  <fills count="11">
    <fill>
      <patternFill patternType="none"/>
    </fill>
    <fill>
      <patternFill patternType="gray125"/>
    </fill>
    <fill>
      <patternFill patternType="solid">
        <fgColor indexed="41"/>
        <bgColor indexed="64"/>
      </patternFill>
    </fill>
    <fill>
      <patternFill patternType="solid">
        <fgColor indexed="47"/>
        <bgColor indexed="64"/>
      </patternFill>
    </fill>
    <fill>
      <patternFill patternType="solid">
        <fgColor indexed="42"/>
        <bgColor indexed="64"/>
      </patternFill>
    </fill>
    <fill>
      <patternFill patternType="darkUp">
        <bgColor indexed="41"/>
      </patternFill>
    </fill>
    <fill>
      <patternFill patternType="solid">
        <fgColor indexed="26"/>
        <bgColor indexed="64"/>
      </patternFill>
    </fill>
    <fill>
      <patternFill patternType="solid">
        <fgColor rgb="FFCCFFCC"/>
        <bgColor indexed="64"/>
      </patternFill>
    </fill>
    <fill>
      <patternFill patternType="lightDown">
        <fgColor theme="0" tint="-0.14996795556505021"/>
        <bgColor indexed="65"/>
      </patternFill>
    </fill>
    <fill>
      <patternFill patternType="solid">
        <fgColor rgb="FFFFCC99"/>
      </patternFill>
    </fill>
    <fill>
      <patternFill patternType="solid">
        <fgColor rgb="FFF2F2F2"/>
      </patternFill>
    </fill>
  </fills>
  <borders count="7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thin">
        <color rgb="FF7F7F7F"/>
      </left>
      <right style="medium">
        <color indexed="64"/>
      </right>
      <top/>
      <bottom/>
      <diagonal/>
    </border>
    <border>
      <left style="thin">
        <color rgb="FF7F7F7F"/>
      </left>
      <right style="thin">
        <color rgb="FF7F7F7F"/>
      </right>
      <top style="medium">
        <color indexed="64"/>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style="thin">
        <color rgb="FF7F7F7F"/>
      </top>
      <bottom/>
      <diagonal/>
    </border>
    <border>
      <left/>
      <right style="thin">
        <color rgb="FF7F7F7F"/>
      </right>
      <top style="thin">
        <color rgb="FF7F7F7F"/>
      </top>
      <bottom style="thin">
        <color rgb="FF7F7F7F"/>
      </bottom>
      <diagonal/>
    </border>
    <border>
      <left style="thin">
        <color indexed="64"/>
      </left>
      <right/>
      <top/>
      <bottom style="medium">
        <color indexed="64"/>
      </bottom>
      <diagonal/>
    </border>
    <border>
      <left style="medium">
        <color indexed="64"/>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0" fontId="2" fillId="9" borderId="53" applyNumberFormat="0" applyAlignment="0" applyProtection="0"/>
    <xf numFmtId="0" fontId="3" fillId="10" borderId="54" applyNumberFormat="0" applyAlignment="0" applyProtection="0"/>
    <xf numFmtId="0" fontId="4" fillId="10" borderId="53" applyNumberFormat="0" applyAlignment="0" applyProtection="0"/>
  </cellStyleXfs>
  <cellXfs count="518">
    <xf numFmtId="0" fontId="0" fillId="0" borderId="0" xfId="0"/>
    <xf numFmtId="0" fontId="6" fillId="0" borderId="0" xfId="0" applyFont="1" applyProtection="1">
      <protection hidden="1"/>
    </xf>
    <xf numFmtId="0" fontId="6" fillId="0" borderId="14" xfId="0" applyFont="1" applyBorder="1" applyProtection="1">
      <protection hidden="1"/>
    </xf>
    <xf numFmtId="0" fontId="6" fillId="0" borderId="26" xfId="0" applyFont="1" applyBorder="1" applyProtection="1">
      <protection hidden="1"/>
    </xf>
    <xf numFmtId="0" fontId="11" fillId="9" borderId="7" xfId="2" applyFont="1" applyBorder="1" applyAlignment="1" applyProtection="1">
      <alignment horizontal="center" vertical="center" wrapText="1"/>
      <protection locked="0"/>
    </xf>
    <xf numFmtId="0" fontId="6" fillId="0" borderId="28" xfId="0" applyFont="1" applyBorder="1" applyAlignment="1" applyProtection="1">
      <alignment horizontal="left" vertical="center"/>
      <protection hidden="1"/>
    </xf>
    <xf numFmtId="0" fontId="6" fillId="0" borderId="7" xfId="0" applyFont="1" applyBorder="1" applyAlignment="1" applyProtection="1">
      <alignment horizontal="left" vertical="center"/>
      <protection hidden="1"/>
    </xf>
    <xf numFmtId="0" fontId="11" fillId="9" borderId="7" xfId="2" applyFont="1" applyBorder="1" applyAlignment="1" applyProtection="1">
      <alignment horizontal="center"/>
      <protection locked="0"/>
    </xf>
    <xf numFmtId="0" fontId="11" fillId="9" borderId="7" xfId="2" applyFont="1" applyBorder="1" applyAlignment="1" applyProtection="1">
      <alignment horizontal="center" vertical="center"/>
      <protection locked="0"/>
    </xf>
    <xf numFmtId="43" fontId="14" fillId="10" borderId="7" xfId="1" applyFont="1" applyFill="1" applyBorder="1" applyProtection="1">
      <protection hidden="1"/>
    </xf>
    <xf numFmtId="0" fontId="6" fillId="0" borderId="7" xfId="0" applyFont="1" applyBorder="1" applyProtection="1">
      <protection hidden="1"/>
    </xf>
    <xf numFmtId="43" fontId="14" fillId="10" borderId="7" xfId="4" applyNumberFormat="1" applyFont="1" applyBorder="1" applyProtection="1">
      <protection hidden="1"/>
    </xf>
    <xf numFmtId="43" fontId="14" fillId="10" borderId="63" xfId="4" applyNumberFormat="1" applyFont="1" applyBorder="1" applyProtection="1">
      <protection hidden="1"/>
    </xf>
    <xf numFmtId="43" fontId="14" fillId="10" borderId="60" xfId="4" applyNumberFormat="1" applyFont="1" applyBorder="1" applyProtection="1">
      <protection hidden="1"/>
    </xf>
    <xf numFmtId="0" fontId="17" fillId="0" borderId="0" xfId="0" applyFont="1" applyProtection="1">
      <protection hidden="1"/>
    </xf>
    <xf numFmtId="0" fontId="20" fillId="0" borderId="14" xfId="0" applyFont="1" applyBorder="1" applyProtection="1">
      <protection hidden="1"/>
    </xf>
    <xf numFmtId="0" fontId="20" fillId="0" borderId="66" xfId="0" applyFont="1" applyBorder="1" applyProtection="1">
      <protection hidden="1"/>
    </xf>
    <xf numFmtId="0" fontId="22" fillId="0" borderId="14" xfId="0" applyFont="1" applyBorder="1" applyProtection="1">
      <protection hidden="1"/>
    </xf>
    <xf numFmtId="0" fontId="22" fillId="0" borderId="0" xfId="0" applyFont="1" applyProtection="1">
      <protection hidden="1"/>
    </xf>
    <xf numFmtId="43" fontId="22" fillId="0" borderId="14" xfId="1" applyFont="1" applyBorder="1" applyAlignment="1" applyProtection="1">
      <alignment horizontal="center"/>
      <protection hidden="1"/>
    </xf>
    <xf numFmtId="0" fontId="21" fillId="0" borderId="0" xfId="0" applyFont="1" applyAlignment="1" applyProtection="1">
      <alignment horizontal="left"/>
      <protection hidden="1"/>
    </xf>
    <xf numFmtId="0" fontId="21" fillId="0" borderId="0" xfId="0" applyFont="1" applyProtection="1">
      <protection hidden="1"/>
    </xf>
    <xf numFmtId="0" fontId="22" fillId="0" borderId="0" xfId="0" applyFont="1" applyAlignment="1" applyProtection="1">
      <alignment horizontal="left"/>
      <protection hidden="1"/>
    </xf>
    <xf numFmtId="0" fontId="23" fillId="0" borderId="0" xfId="0" applyFont="1" applyProtection="1">
      <protection hidden="1"/>
    </xf>
    <xf numFmtId="0" fontId="6" fillId="0" borderId="27" xfId="0" applyFont="1" applyBorder="1" applyProtection="1">
      <protection hidden="1"/>
    </xf>
    <xf numFmtId="0" fontId="6" fillId="0" borderId="21" xfId="0" applyFont="1" applyBorder="1" applyProtection="1">
      <protection hidden="1"/>
    </xf>
    <xf numFmtId="0" fontId="6" fillId="0" borderId="0" xfId="0" applyFont="1" applyAlignment="1" applyProtection="1">
      <alignment horizontal="center"/>
      <protection hidden="1"/>
    </xf>
    <xf numFmtId="0" fontId="13" fillId="0" borderId="15" xfId="0" applyFont="1" applyBorder="1" applyProtection="1">
      <protection hidden="1"/>
    </xf>
    <xf numFmtId="0" fontId="13" fillId="0" borderId="16" xfId="0" applyFont="1" applyBorder="1" applyProtection="1">
      <protection hidden="1"/>
    </xf>
    <xf numFmtId="0" fontId="13" fillId="0" borderId="18" xfId="0" applyFont="1" applyBorder="1" applyProtection="1">
      <protection hidden="1"/>
    </xf>
    <xf numFmtId="0" fontId="13" fillId="0" borderId="0" xfId="0" applyFont="1" applyProtection="1">
      <protection hidden="1"/>
    </xf>
    <xf numFmtId="0" fontId="14" fillId="10" borderId="53" xfId="4" applyFont="1" applyAlignment="1" applyProtection="1">
      <alignment horizontal="center"/>
      <protection hidden="1"/>
    </xf>
    <xf numFmtId="0" fontId="14" fillId="10" borderId="53" xfId="4" applyFont="1" applyAlignment="1" applyProtection="1">
      <alignment horizontal="center" vertical="center"/>
      <protection hidden="1"/>
    </xf>
    <xf numFmtId="0" fontId="14" fillId="10" borderId="34" xfId="4" applyFont="1" applyBorder="1" applyProtection="1">
      <protection hidden="1"/>
    </xf>
    <xf numFmtId="43" fontId="14" fillId="10" borderId="53" xfId="4" applyNumberFormat="1" applyFont="1" applyProtection="1">
      <protection hidden="1"/>
    </xf>
    <xf numFmtId="0" fontId="13" fillId="0" borderId="22" xfId="0" applyFont="1" applyBorder="1" applyProtection="1">
      <protection hidden="1"/>
    </xf>
    <xf numFmtId="0" fontId="13" fillId="0" borderId="23" xfId="0" applyFont="1" applyBorder="1" applyProtection="1">
      <protection hidden="1"/>
    </xf>
    <xf numFmtId="0" fontId="14" fillId="10" borderId="59" xfId="4" applyFont="1" applyBorder="1" applyAlignment="1" applyProtection="1">
      <alignment horizontal="center" vertical="center"/>
      <protection hidden="1"/>
    </xf>
    <xf numFmtId="0" fontId="14" fillId="10" borderId="59" xfId="4" applyFont="1" applyBorder="1" applyAlignment="1" applyProtection="1">
      <alignment horizontal="center"/>
      <protection hidden="1"/>
    </xf>
    <xf numFmtId="0" fontId="6" fillId="0" borderId="10" xfId="0" applyFont="1" applyBorder="1" applyProtection="1">
      <protection hidden="1"/>
    </xf>
    <xf numFmtId="43" fontId="14" fillId="10" borderId="59" xfId="4" applyNumberFormat="1" applyFont="1" applyBorder="1" applyProtection="1">
      <protection hidden="1"/>
    </xf>
    <xf numFmtId="0" fontId="21" fillId="4" borderId="7" xfId="0" applyFont="1" applyFill="1" applyBorder="1" applyAlignment="1" applyProtection="1">
      <alignment horizontal="center" vertical="center" wrapText="1"/>
      <protection hidden="1"/>
    </xf>
    <xf numFmtId="0" fontId="6" fillId="0" borderId="38" xfId="0" applyFont="1" applyBorder="1" applyProtection="1">
      <protection hidden="1"/>
    </xf>
    <xf numFmtId="0" fontId="21" fillId="4" borderId="7" xfId="0" applyFont="1" applyFill="1" applyBorder="1" applyAlignment="1" applyProtection="1">
      <alignment horizontal="center" vertical="center"/>
      <protection hidden="1"/>
    </xf>
    <xf numFmtId="0" fontId="25" fillId="4" borderId="6" xfId="0" applyFont="1" applyFill="1" applyBorder="1" applyAlignment="1" applyProtection="1">
      <alignment horizontal="center" vertical="center"/>
      <protection hidden="1"/>
    </xf>
    <xf numFmtId="0" fontId="25" fillId="4" borderId="7" xfId="0" applyFont="1" applyFill="1" applyBorder="1" applyAlignment="1" applyProtection="1">
      <alignment horizontal="center" vertical="center"/>
      <protection hidden="1"/>
    </xf>
    <xf numFmtId="0" fontId="26" fillId="0" borderId="6" xfId="0" applyFont="1" applyBorder="1" applyAlignment="1" applyProtection="1">
      <alignment horizontal="center" vertical="center"/>
      <protection hidden="1"/>
    </xf>
    <xf numFmtId="0" fontId="11" fillId="9" borderId="53" xfId="2" applyFont="1" applyAlignment="1" applyProtection="1">
      <alignment horizontal="center" vertical="center"/>
      <protection locked="0"/>
    </xf>
    <xf numFmtId="4" fontId="11" fillId="9" borderId="53" xfId="2" applyNumberFormat="1" applyFont="1" applyAlignment="1" applyProtection="1">
      <alignment horizontal="center" vertical="center"/>
      <protection locked="0"/>
    </xf>
    <xf numFmtId="4" fontId="14" fillId="10" borderId="53" xfId="4" applyNumberFormat="1" applyFont="1" applyAlignment="1" applyProtection="1">
      <alignment vertical="center"/>
      <protection hidden="1"/>
    </xf>
    <xf numFmtId="164" fontId="14" fillId="10" borderId="53" xfId="4" applyNumberFormat="1" applyFont="1" applyAlignment="1" applyProtection="1">
      <alignment vertical="center"/>
      <protection hidden="1"/>
    </xf>
    <xf numFmtId="0" fontId="27" fillId="5" borderId="18" xfId="0" applyFont="1" applyFill="1" applyBorder="1" applyAlignment="1" applyProtection="1">
      <alignment horizontal="center" vertical="center" wrapText="1"/>
      <protection hidden="1"/>
    </xf>
    <xf numFmtId="0" fontId="27" fillId="5" borderId="0" xfId="0" applyFont="1" applyFill="1" applyAlignment="1" applyProtection="1">
      <alignment horizontal="center" vertical="center" wrapText="1"/>
      <protection hidden="1"/>
    </xf>
    <xf numFmtId="0" fontId="28" fillId="5" borderId="43" xfId="0" applyFont="1" applyFill="1" applyBorder="1" applyAlignment="1" applyProtection="1">
      <alignment horizontal="center" vertical="center" textRotation="90"/>
      <protection hidden="1"/>
    </xf>
    <xf numFmtId="0" fontId="28" fillId="5" borderId="12" xfId="0" applyFont="1" applyFill="1" applyBorder="1" applyAlignment="1" applyProtection="1">
      <alignment horizontal="center" vertical="center" textRotation="90"/>
      <protection hidden="1"/>
    </xf>
    <xf numFmtId="0" fontId="21" fillId="2" borderId="26" xfId="0" applyFont="1" applyFill="1" applyBorder="1" applyAlignment="1" applyProtection="1">
      <alignment horizontal="center" vertical="center" wrapText="1"/>
      <protection hidden="1"/>
    </xf>
    <xf numFmtId="0" fontId="21" fillId="2" borderId="14" xfId="0" applyFont="1" applyFill="1" applyBorder="1" applyAlignment="1" applyProtection="1">
      <alignment horizontal="center" vertical="center" wrapText="1"/>
      <protection hidden="1"/>
    </xf>
    <xf numFmtId="0" fontId="28" fillId="5" borderId="18" xfId="0" applyFont="1" applyFill="1" applyBorder="1" applyAlignment="1" applyProtection="1">
      <alignment horizontal="center" vertical="center" textRotation="90"/>
      <protection hidden="1"/>
    </xf>
    <xf numFmtId="0" fontId="28" fillId="5" borderId="26" xfId="0" applyFont="1" applyFill="1" applyBorder="1" applyAlignment="1" applyProtection="1">
      <alignment horizontal="center" vertical="center" textRotation="90"/>
      <protection hidden="1"/>
    </xf>
    <xf numFmtId="0" fontId="21" fillId="2" borderId="31" xfId="0" applyFont="1" applyFill="1" applyBorder="1" applyAlignment="1" applyProtection="1">
      <alignment horizontal="center" vertical="center" wrapText="1"/>
      <protection hidden="1"/>
    </xf>
    <xf numFmtId="0" fontId="21" fillId="2" borderId="27" xfId="0" applyFont="1" applyFill="1" applyBorder="1" applyAlignment="1" applyProtection="1">
      <alignment horizontal="center" vertical="center" wrapText="1"/>
      <protection hidden="1"/>
    </xf>
    <xf numFmtId="0" fontId="25" fillId="0" borderId="38" xfId="0" applyFont="1" applyBorder="1" applyAlignment="1" applyProtection="1">
      <alignment vertical="center"/>
      <protection hidden="1"/>
    </xf>
    <xf numFmtId="0" fontId="25" fillId="0" borderId="0" xfId="0" applyFont="1" applyAlignment="1" applyProtection="1">
      <alignment vertical="center"/>
      <protection hidden="1"/>
    </xf>
    <xf numFmtId="1" fontId="21" fillId="4" borderId="30" xfId="0" applyNumberFormat="1" applyFont="1" applyFill="1" applyBorder="1" applyAlignment="1" applyProtection="1">
      <alignment horizontal="center" vertical="center"/>
      <protection hidden="1"/>
    </xf>
    <xf numFmtId="1" fontId="21" fillId="3" borderId="8" xfId="0" applyNumberFormat="1" applyFont="1" applyFill="1" applyBorder="1" applyAlignment="1" applyProtection="1">
      <alignment horizontal="center" vertical="center"/>
      <protection hidden="1"/>
    </xf>
    <xf numFmtId="0" fontId="6" fillId="0" borderId="38" xfId="0" applyFont="1" applyBorder="1" applyAlignment="1" applyProtection="1">
      <alignment vertical="center"/>
      <protection hidden="1"/>
    </xf>
    <xf numFmtId="0" fontId="6" fillId="0" borderId="0" xfId="0" applyFont="1" applyAlignment="1" applyProtection="1">
      <alignment vertical="center"/>
      <protection hidden="1"/>
    </xf>
    <xf numFmtId="0" fontId="12" fillId="0" borderId="57" xfId="0" applyFont="1" applyBorder="1" applyAlignment="1" applyProtection="1">
      <alignment vertical="center" wrapText="1"/>
      <protection hidden="1"/>
    </xf>
    <xf numFmtId="0" fontId="28" fillId="5" borderId="22" xfId="0" applyFont="1" applyFill="1" applyBorder="1" applyAlignment="1" applyProtection="1">
      <alignment horizontal="center" vertical="center" textRotation="90"/>
      <protection hidden="1"/>
    </xf>
    <xf numFmtId="0" fontId="28" fillId="5" borderId="51" xfId="0" applyFont="1" applyFill="1" applyBorder="1" applyAlignment="1" applyProtection="1">
      <alignment horizontal="center" vertical="center" textRotation="90"/>
      <protection hidden="1"/>
    </xf>
    <xf numFmtId="1" fontId="21" fillId="4" borderId="49" xfId="0" applyNumberFormat="1" applyFont="1" applyFill="1" applyBorder="1" applyAlignment="1" applyProtection="1">
      <alignment horizontal="center" vertical="center"/>
      <protection hidden="1"/>
    </xf>
    <xf numFmtId="1" fontId="21" fillId="3" borderId="11" xfId="0" applyNumberFormat="1" applyFont="1" applyFill="1" applyBorder="1" applyAlignment="1" applyProtection="1">
      <alignment horizontal="center" vertical="center"/>
      <protection hidden="1"/>
    </xf>
    <xf numFmtId="0" fontId="26" fillId="6" borderId="9" xfId="0" applyFont="1" applyFill="1" applyBorder="1" applyAlignment="1" applyProtection="1">
      <alignment horizontal="left" vertical="center"/>
      <protection hidden="1"/>
    </xf>
    <xf numFmtId="0" fontId="26" fillId="6" borderId="10" xfId="0" applyFont="1" applyFill="1" applyBorder="1" applyAlignment="1" applyProtection="1">
      <alignment horizontal="center" vertical="center"/>
      <protection hidden="1"/>
    </xf>
    <xf numFmtId="4" fontId="26" fillId="6" borderId="10" xfId="0" applyNumberFormat="1" applyFont="1" applyFill="1" applyBorder="1" applyAlignment="1" applyProtection="1">
      <alignment horizontal="right"/>
      <protection hidden="1"/>
    </xf>
    <xf numFmtId="0" fontId="6" fillId="0" borderId="39" xfId="0" applyFont="1" applyBorder="1" applyAlignment="1" applyProtection="1">
      <alignment vertical="center"/>
      <protection hidden="1"/>
    </xf>
    <xf numFmtId="0" fontId="6" fillId="0" borderId="18" xfId="0" applyFont="1" applyBorder="1" applyAlignment="1" applyProtection="1">
      <alignment vertical="center"/>
      <protection hidden="1"/>
    </xf>
    <xf numFmtId="2" fontId="22" fillId="8" borderId="28" xfId="0" applyNumberFormat="1" applyFont="1" applyFill="1" applyBorder="1" applyAlignment="1" applyProtection="1">
      <alignment horizontal="center"/>
      <protection hidden="1"/>
    </xf>
    <xf numFmtId="0" fontId="22" fillId="0" borderId="18" xfId="0" applyFont="1" applyBorder="1" applyAlignment="1" applyProtection="1">
      <alignment horizontal="left"/>
      <protection hidden="1"/>
    </xf>
    <xf numFmtId="43" fontId="22" fillId="0" borderId="0" xfId="1" applyFont="1" applyBorder="1" applyAlignment="1" applyProtection="1">
      <alignment horizontal="center"/>
      <protection hidden="1"/>
    </xf>
    <xf numFmtId="0" fontId="22" fillId="0" borderId="18" xfId="0" applyFont="1" applyBorder="1" applyAlignment="1" applyProtection="1">
      <alignment horizontal="center"/>
      <protection hidden="1"/>
    </xf>
    <xf numFmtId="0" fontId="27" fillId="5" borderId="13" xfId="0" applyFont="1" applyFill="1" applyBorder="1" applyAlignment="1" applyProtection="1">
      <alignment horizontal="center" vertical="center" wrapText="1"/>
      <protection hidden="1"/>
    </xf>
    <xf numFmtId="2" fontId="22" fillId="8" borderId="7" xfId="0" applyNumberFormat="1" applyFont="1" applyFill="1" applyBorder="1" applyAlignment="1" applyProtection="1">
      <alignment horizontal="center"/>
      <protection hidden="1"/>
    </xf>
    <xf numFmtId="0" fontId="20" fillId="0" borderId="44" xfId="0" applyFont="1" applyBorder="1" applyProtection="1">
      <protection hidden="1"/>
    </xf>
    <xf numFmtId="0" fontId="20" fillId="0" borderId="21" xfId="0" applyFont="1" applyBorder="1" applyProtection="1">
      <protection hidden="1"/>
    </xf>
    <xf numFmtId="0" fontId="27" fillId="5" borderId="22" xfId="0" applyFont="1" applyFill="1" applyBorder="1" applyAlignment="1" applyProtection="1">
      <alignment horizontal="center" vertical="center" wrapText="1"/>
      <protection hidden="1"/>
    </xf>
    <xf numFmtId="0" fontId="27" fillId="5" borderId="23" xfId="0" applyFont="1" applyFill="1" applyBorder="1" applyAlignment="1" applyProtection="1">
      <alignment horizontal="center" vertical="center" wrapText="1"/>
      <protection hidden="1"/>
    </xf>
    <xf numFmtId="0" fontId="20" fillId="0" borderId="22" xfId="0" applyFont="1" applyBorder="1" applyProtection="1">
      <protection hidden="1"/>
    </xf>
    <xf numFmtId="0" fontId="20" fillId="0" borderId="23" xfId="0" applyFont="1" applyBorder="1" applyProtection="1">
      <protection hidden="1"/>
    </xf>
    <xf numFmtId="43" fontId="29" fillId="0" borderId="23" xfId="1" applyFont="1" applyBorder="1" applyAlignment="1" applyProtection="1">
      <alignment horizontal="center"/>
      <protection hidden="1"/>
    </xf>
    <xf numFmtId="0" fontId="23" fillId="0" borderId="23" xfId="0" applyFont="1" applyBorder="1" applyProtection="1">
      <protection hidden="1"/>
    </xf>
    <xf numFmtId="0" fontId="6" fillId="0" borderId="23" xfId="0" applyFont="1" applyBorder="1" applyProtection="1">
      <protection hidden="1"/>
    </xf>
    <xf numFmtId="0" fontId="27" fillId="5" borderId="14" xfId="0" applyFont="1" applyFill="1" applyBorder="1" applyAlignment="1" applyProtection="1">
      <alignment horizontal="center" vertical="center" wrapText="1"/>
      <protection hidden="1"/>
    </xf>
    <xf numFmtId="0" fontId="27" fillId="5" borderId="26" xfId="0" applyFont="1" applyFill="1" applyBorder="1" applyAlignment="1" applyProtection="1">
      <alignment horizontal="center" vertical="center" wrapText="1"/>
      <protection hidden="1"/>
    </xf>
    <xf numFmtId="0" fontId="9" fillId="0" borderId="0" xfId="0" applyFont="1" applyAlignment="1" applyProtection="1">
      <alignment vertical="top"/>
      <protection hidden="1"/>
    </xf>
    <xf numFmtId="0" fontId="6" fillId="0" borderId="0" xfId="0" applyFont="1" applyAlignment="1" applyProtection="1">
      <alignment horizontal="left"/>
      <protection hidden="1"/>
    </xf>
    <xf numFmtId="0" fontId="30" fillId="0" borderId="15" xfId="0" applyFont="1" applyBorder="1" applyProtection="1">
      <protection hidden="1"/>
    </xf>
    <xf numFmtId="0" fontId="30" fillId="0" borderId="16" xfId="0" applyFont="1" applyBorder="1" applyProtection="1">
      <protection hidden="1"/>
    </xf>
    <xf numFmtId="0" fontId="32" fillId="0" borderId="0" xfId="0" applyFont="1" applyProtection="1">
      <protection hidden="1"/>
    </xf>
    <xf numFmtId="0" fontId="30" fillId="0" borderId="18" xfId="0" applyFont="1" applyBorder="1" applyProtection="1">
      <protection hidden="1"/>
    </xf>
    <xf numFmtId="0" fontId="30" fillId="0" borderId="0" xfId="0" applyFont="1" applyProtection="1">
      <protection hidden="1"/>
    </xf>
    <xf numFmtId="0" fontId="32" fillId="0" borderId="7" xfId="0" applyFont="1" applyBorder="1" applyAlignment="1" applyProtection="1">
      <alignment horizontal="left" vertical="center"/>
      <protection hidden="1"/>
    </xf>
    <xf numFmtId="0" fontId="35" fillId="9" borderId="7" xfId="2" applyFont="1" applyBorder="1" applyAlignment="1" applyProtection="1">
      <alignment horizontal="center" vertical="center" wrapText="1"/>
      <protection locked="0"/>
    </xf>
    <xf numFmtId="0" fontId="35" fillId="9" borderId="7" xfId="2" applyFont="1" applyBorder="1" applyAlignment="1" applyProtection="1">
      <alignment horizontal="center"/>
      <protection locked="0"/>
    </xf>
    <xf numFmtId="0" fontId="39" fillId="10" borderId="53" xfId="4" applyFont="1" applyAlignment="1" applyProtection="1">
      <alignment horizontal="center"/>
      <protection hidden="1"/>
    </xf>
    <xf numFmtId="0" fontId="39" fillId="10" borderId="53" xfId="4" applyFont="1" applyAlignment="1" applyProtection="1">
      <alignment horizontal="center" vertical="center"/>
      <protection hidden="1"/>
    </xf>
    <xf numFmtId="43" fontId="39" fillId="10" borderId="7" xfId="1" applyFont="1" applyFill="1" applyBorder="1" applyProtection="1">
      <protection hidden="1"/>
    </xf>
    <xf numFmtId="0" fontId="39" fillId="10" borderId="34" xfId="4" applyFont="1" applyBorder="1" applyProtection="1">
      <protection hidden="1"/>
    </xf>
    <xf numFmtId="0" fontId="32" fillId="0" borderId="7" xfId="0" applyFont="1" applyBorder="1" applyProtection="1">
      <protection hidden="1"/>
    </xf>
    <xf numFmtId="4" fontId="39" fillId="10" borderId="53" xfId="4" applyNumberFormat="1" applyFont="1" applyProtection="1">
      <protection hidden="1"/>
    </xf>
    <xf numFmtId="43" fontId="39" fillId="10" borderId="63" xfId="1" applyFont="1" applyFill="1" applyBorder="1" applyProtection="1">
      <protection hidden="1"/>
    </xf>
    <xf numFmtId="0" fontId="39" fillId="10" borderId="64" xfId="4" applyFont="1" applyBorder="1" applyAlignment="1" applyProtection="1">
      <alignment horizontal="center"/>
      <protection hidden="1"/>
    </xf>
    <xf numFmtId="43" fontId="39" fillId="10" borderId="53" xfId="1" applyFont="1" applyFill="1" applyBorder="1" applyAlignment="1" applyProtection="1">
      <alignment horizontal="right"/>
      <protection hidden="1"/>
    </xf>
    <xf numFmtId="0" fontId="30" fillId="0" borderId="22" xfId="0" applyFont="1" applyBorder="1" applyProtection="1">
      <protection hidden="1"/>
    </xf>
    <xf numFmtId="0" fontId="30" fillId="0" borderId="23" xfId="0" applyFont="1" applyBorder="1" applyProtection="1">
      <protection hidden="1"/>
    </xf>
    <xf numFmtId="0" fontId="39" fillId="10" borderId="59" xfId="4" applyFont="1" applyBorder="1" applyAlignment="1" applyProtection="1">
      <alignment horizontal="center" vertical="center"/>
      <protection hidden="1"/>
    </xf>
    <xf numFmtId="0" fontId="39" fillId="10" borderId="10" xfId="4" applyFont="1" applyBorder="1" applyAlignment="1" applyProtection="1">
      <alignment horizontal="center"/>
      <protection hidden="1"/>
    </xf>
    <xf numFmtId="0" fontId="32" fillId="0" borderId="10" xfId="0" applyFont="1" applyBorder="1" applyProtection="1">
      <protection hidden="1"/>
    </xf>
    <xf numFmtId="43" fontId="39" fillId="10" borderId="59" xfId="4" applyNumberFormat="1" applyFont="1" applyBorder="1" applyProtection="1">
      <protection hidden="1"/>
    </xf>
    <xf numFmtId="43" fontId="39" fillId="10" borderId="60" xfId="1" applyFont="1" applyFill="1" applyBorder="1" applyProtection="1">
      <protection hidden="1"/>
    </xf>
    <xf numFmtId="0" fontId="32" fillId="0" borderId="18" xfId="0" applyFont="1" applyBorder="1" applyProtection="1">
      <protection hidden="1"/>
    </xf>
    <xf numFmtId="0" fontId="37" fillId="0" borderId="25" xfId="0" applyFont="1" applyBorder="1" applyAlignment="1" applyProtection="1">
      <alignment horizontal="center" vertical="center" wrapText="1"/>
      <protection hidden="1"/>
    </xf>
    <xf numFmtId="0" fontId="39" fillId="10" borderId="58" xfId="4" applyFont="1" applyBorder="1" applyAlignment="1" applyProtection="1">
      <alignment horizontal="center" vertical="center" wrapText="1"/>
      <protection hidden="1"/>
    </xf>
    <xf numFmtId="0" fontId="33" fillId="0" borderId="25" xfId="0" applyFont="1" applyBorder="1" applyAlignment="1" applyProtection="1">
      <alignment horizontal="center" vertical="center" wrapText="1"/>
      <protection hidden="1"/>
    </xf>
    <xf numFmtId="0" fontId="41" fillId="4" borderId="28" xfId="0" applyFont="1" applyFill="1" applyBorder="1" applyAlignment="1" applyProtection="1">
      <alignment horizontal="center" vertical="center" wrapText="1"/>
      <protection hidden="1"/>
    </xf>
    <xf numFmtId="0" fontId="41" fillId="4" borderId="46" xfId="0" applyFont="1" applyFill="1" applyBorder="1" applyAlignment="1" applyProtection="1">
      <alignment horizontal="center" vertical="center" wrapText="1"/>
      <protection hidden="1"/>
    </xf>
    <xf numFmtId="0" fontId="41" fillId="4" borderId="7" xfId="0" applyFont="1" applyFill="1" applyBorder="1" applyAlignment="1" applyProtection="1">
      <alignment horizontal="center" vertical="center" wrapText="1"/>
      <protection hidden="1"/>
    </xf>
    <xf numFmtId="0" fontId="41" fillId="4" borderId="34" xfId="0" applyFont="1" applyFill="1" applyBorder="1" applyAlignment="1" applyProtection="1">
      <alignment horizontal="center" vertical="center" wrapText="1"/>
      <protection hidden="1"/>
    </xf>
    <xf numFmtId="0" fontId="42" fillId="0" borderId="6" xfId="0" applyFont="1" applyBorder="1" applyAlignment="1" applyProtection="1">
      <alignment horizontal="center" vertical="center"/>
      <protection hidden="1"/>
    </xf>
    <xf numFmtId="0" fontId="39" fillId="10" borderId="7" xfId="4" applyFont="1" applyBorder="1" applyAlignment="1" applyProtection="1">
      <alignment horizontal="center" vertical="center" wrapText="1"/>
      <protection hidden="1"/>
    </xf>
    <xf numFmtId="0" fontId="39" fillId="10" borderId="34" xfId="4" applyFont="1" applyBorder="1" applyAlignment="1" applyProtection="1">
      <alignment horizontal="center" vertical="center" wrapText="1"/>
      <protection hidden="1"/>
    </xf>
    <xf numFmtId="0" fontId="37" fillId="0" borderId="22" xfId="0" applyFont="1" applyBorder="1" applyAlignment="1" applyProtection="1">
      <alignment horizontal="center" vertical="center" wrapText="1"/>
      <protection hidden="1"/>
    </xf>
    <xf numFmtId="0" fontId="37" fillId="0" borderId="23" xfId="0" applyFont="1" applyBorder="1" applyAlignment="1" applyProtection="1">
      <alignment horizontal="center" vertical="center" wrapText="1"/>
      <protection hidden="1"/>
    </xf>
    <xf numFmtId="0" fontId="32" fillId="0" borderId="23" xfId="0" applyFont="1" applyBorder="1" applyProtection="1">
      <protection hidden="1"/>
    </xf>
    <xf numFmtId="0" fontId="37" fillId="0" borderId="23" xfId="0" applyFont="1" applyBorder="1" applyAlignment="1" applyProtection="1">
      <alignment vertical="center" wrapText="1"/>
      <protection hidden="1"/>
    </xf>
    <xf numFmtId="0" fontId="33" fillId="0" borderId="23" xfId="0" applyFont="1" applyBorder="1" applyAlignment="1" applyProtection="1">
      <alignment horizontal="center" vertical="center" wrapText="1"/>
      <protection hidden="1"/>
    </xf>
    <xf numFmtId="0" fontId="33" fillId="0" borderId="39" xfId="0" applyFont="1" applyBorder="1" applyAlignment="1" applyProtection="1">
      <alignment vertical="center" wrapText="1"/>
      <protection hidden="1"/>
    </xf>
    <xf numFmtId="0" fontId="35" fillId="9" borderId="7" xfId="2" applyFont="1" applyBorder="1" applyProtection="1">
      <protection locked="0"/>
    </xf>
    <xf numFmtId="0" fontId="35" fillId="9" borderId="7" xfId="2" applyFont="1" applyBorder="1" applyAlignment="1" applyProtection="1">
      <alignment vertical="center" wrapText="1"/>
      <protection locked="0"/>
    </xf>
    <xf numFmtId="0" fontId="32" fillId="0" borderId="38" xfId="0" applyFont="1" applyBorder="1" applyProtection="1">
      <protection hidden="1"/>
    </xf>
    <xf numFmtId="0" fontId="37" fillId="0" borderId="28" xfId="0" applyFont="1" applyBorder="1" applyAlignment="1" applyProtection="1">
      <alignment horizontal="center" vertical="center" wrapText="1"/>
      <protection hidden="1"/>
    </xf>
    <xf numFmtId="0" fontId="32" fillId="0" borderId="7" xfId="0" applyFont="1" applyBorder="1" applyAlignment="1" applyProtection="1">
      <alignment horizontal="center"/>
      <protection hidden="1"/>
    </xf>
    <xf numFmtId="0" fontId="32" fillId="0" borderId="23" xfId="0" applyFont="1" applyBorder="1" applyAlignment="1" applyProtection="1">
      <alignment horizontal="center"/>
      <protection hidden="1"/>
    </xf>
    <xf numFmtId="0" fontId="32" fillId="0" borderId="39" xfId="0" applyFont="1" applyBorder="1" applyAlignment="1" applyProtection="1">
      <alignment horizontal="center"/>
      <protection hidden="1"/>
    </xf>
    <xf numFmtId="0" fontId="32" fillId="0" borderId="15" xfId="0" applyFont="1" applyBorder="1" applyProtection="1">
      <protection hidden="1"/>
    </xf>
    <xf numFmtId="0" fontId="32" fillId="0" borderId="16" xfId="0" applyFont="1" applyBorder="1" applyProtection="1">
      <protection hidden="1"/>
    </xf>
    <xf numFmtId="0" fontId="32" fillId="0" borderId="22" xfId="0" applyFont="1" applyBorder="1" applyProtection="1">
      <protection hidden="1"/>
    </xf>
    <xf numFmtId="0" fontId="32" fillId="0" borderId="39" xfId="0" applyFont="1" applyBorder="1" applyProtection="1">
      <protection hidden="1"/>
    </xf>
    <xf numFmtId="43" fontId="39" fillId="10" borderId="7" xfId="4" applyNumberFormat="1" applyFont="1" applyBorder="1" applyProtection="1">
      <protection hidden="1"/>
    </xf>
    <xf numFmtId="0" fontId="38" fillId="0" borderId="38" xfId="0" applyFont="1" applyBorder="1" applyProtection="1">
      <protection hidden="1"/>
    </xf>
    <xf numFmtId="0" fontId="37" fillId="0" borderId="18" xfId="0" applyFont="1" applyBorder="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44" fillId="5" borderId="18" xfId="0" applyFont="1" applyFill="1" applyBorder="1" applyAlignment="1" applyProtection="1">
      <alignment horizontal="center" vertical="center" textRotation="90"/>
      <protection hidden="1"/>
    </xf>
    <xf numFmtId="0" fontId="44" fillId="5" borderId="26" xfId="0" applyFont="1" applyFill="1" applyBorder="1" applyAlignment="1" applyProtection="1">
      <alignment horizontal="center" vertical="center" textRotation="90"/>
      <protection hidden="1"/>
    </xf>
    <xf numFmtId="1" fontId="41" fillId="4" borderId="30" xfId="0" applyNumberFormat="1" applyFont="1" applyFill="1" applyBorder="1" applyAlignment="1" applyProtection="1">
      <alignment horizontal="center" vertical="center"/>
      <protection hidden="1"/>
    </xf>
    <xf numFmtId="1" fontId="41" fillId="3" borderId="8" xfId="0" applyNumberFormat="1" applyFont="1" applyFill="1" applyBorder="1" applyAlignment="1" applyProtection="1">
      <alignment horizontal="center" vertical="center"/>
      <protection hidden="1"/>
    </xf>
    <xf numFmtId="0" fontId="32" fillId="0" borderId="18" xfId="0" applyFont="1" applyBorder="1" applyAlignment="1" applyProtection="1">
      <alignment vertical="center"/>
      <protection hidden="1"/>
    </xf>
    <xf numFmtId="0" fontId="32" fillId="0" borderId="0" xfId="0" applyFont="1" applyAlignment="1" applyProtection="1">
      <alignment vertical="center"/>
      <protection hidden="1"/>
    </xf>
    <xf numFmtId="2" fontId="43" fillId="8" borderId="28" xfId="0" applyNumberFormat="1" applyFont="1" applyFill="1" applyBorder="1" applyAlignment="1" applyProtection="1">
      <alignment horizontal="center"/>
      <protection hidden="1"/>
    </xf>
    <xf numFmtId="0" fontId="43" fillId="0" borderId="18" xfId="0" applyFont="1" applyBorder="1" applyAlignment="1" applyProtection="1">
      <alignment horizontal="left"/>
      <protection hidden="1"/>
    </xf>
    <xf numFmtId="0" fontId="43" fillId="0" borderId="0" xfId="0" applyFont="1" applyAlignment="1" applyProtection="1">
      <alignment horizontal="left"/>
      <protection hidden="1"/>
    </xf>
    <xf numFmtId="43" fontId="43" fillId="0" borderId="0" xfId="1" applyFont="1" applyBorder="1" applyAlignment="1" applyProtection="1">
      <alignment horizontal="center"/>
      <protection hidden="1"/>
    </xf>
    <xf numFmtId="0" fontId="41" fillId="0" borderId="0" xfId="0" applyFont="1" applyAlignment="1" applyProtection="1">
      <alignment horizontal="left"/>
      <protection hidden="1"/>
    </xf>
    <xf numFmtId="0" fontId="41" fillId="0" borderId="0" xfId="0" applyFont="1" applyProtection="1">
      <protection hidden="1"/>
    </xf>
    <xf numFmtId="0" fontId="43" fillId="0" borderId="18" xfId="0" applyFont="1" applyBorder="1" applyAlignment="1" applyProtection="1">
      <alignment horizontal="center"/>
      <protection hidden="1"/>
    </xf>
    <xf numFmtId="0" fontId="45" fillId="5" borderId="18" xfId="0" applyFont="1" applyFill="1" applyBorder="1" applyAlignment="1" applyProtection="1">
      <alignment horizontal="center" vertical="center" wrapText="1"/>
      <protection hidden="1"/>
    </xf>
    <xf numFmtId="0" fontId="45" fillId="5" borderId="0" xfId="0" applyFont="1" applyFill="1" applyAlignment="1" applyProtection="1">
      <alignment horizontal="center" vertical="center" wrapText="1"/>
      <protection hidden="1"/>
    </xf>
    <xf numFmtId="0" fontId="45" fillId="5" borderId="13" xfId="0" applyFont="1" applyFill="1" applyBorder="1" applyAlignment="1" applyProtection="1">
      <alignment horizontal="center" vertical="center" wrapText="1"/>
      <protection hidden="1"/>
    </xf>
    <xf numFmtId="0" fontId="42" fillId="0" borderId="0" xfId="0" applyFont="1" applyProtection="1">
      <protection hidden="1"/>
    </xf>
    <xf numFmtId="2" fontId="43" fillId="8" borderId="7" xfId="0" applyNumberFormat="1" applyFont="1" applyFill="1" applyBorder="1" applyAlignment="1" applyProtection="1">
      <alignment horizontal="center"/>
      <protection hidden="1"/>
    </xf>
    <xf numFmtId="0" fontId="46" fillId="0" borderId="44" xfId="0" applyFont="1" applyBorder="1" applyProtection="1">
      <protection hidden="1"/>
    </xf>
    <xf numFmtId="0" fontId="46" fillId="0" borderId="21" xfId="0" applyFont="1" applyBorder="1" applyProtection="1">
      <protection hidden="1"/>
    </xf>
    <xf numFmtId="0" fontId="45" fillId="5" borderId="22" xfId="0" applyFont="1" applyFill="1" applyBorder="1" applyAlignment="1" applyProtection="1">
      <alignment horizontal="center" vertical="center" wrapText="1"/>
      <protection hidden="1"/>
    </xf>
    <xf numFmtId="0" fontId="45" fillId="5" borderId="23" xfId="0" applyFont="1" applyFill="1" applyBorder="1" applyAlignment="1" applyProtection="1">
      <alignment horizontal="center" vertical="center" wrapText="1"/>
      <protection hidden="1"/>
    </xf>
    <xf numFmtId="0" fontId="46" fillId="0" borderId="22" xfId="0" applyFont="1" applyBorder="1" applyProtection="1">
      <protection hidden="1"/>
    </xf>
    <xf numFmtId="0" fontId="46" fillId="0" borderId="23" xfId="0" applyFont="1" applyBorder="1" applyProtection="1">
      <protection hidden="1"/>
    </xf>
    <xf numFmtId="43" fontId="47" fillId="0" borderId="23" xfId="1" applyFont="1" applyBorder="1" applyAlignment="1" applyProtection="1">
      <alignment horizontal="center"/>
      <protection hidden="1"/>
    </xf>
    <xf numFmtId="0" fontId="48" fillId="0" borderId="23" xfId="0" applyFont="1" applyBorder="1" applyProtection="1">
      <protection hidden="1"/>
    </xf>
    <xf numFmtId="0" fontId="45" fillId="5" borderId="14" xfId="0" applyFont="1" applyFill="1" applyBorder="1" applyAlignment="1" applyProtection="1">
      <alignment horizontal="center" vertical="center" wrapText="1"/>
      <protection hidden="1"/>
    </xf>
    <xf numFmtId="0" fontId="45" fillId="5" borderId="26" xfId="0" applyFont="1" applyFill="1" applyBorder="1" applyAlignment="1" applyProtection="1">
      <alignment horizontal="center" vertical="center" wrapText="1"/>
      <protection hidden="1"/>
    </xf>
    <xf numFmtId="0" fontId="33" fillId="0" borderId="0" xfId="0" applyFont="1" applyAlignment="1" applyProtection="1">
      <alignment vertical="top"/>
      <protection hidden="1"/>
    </xf>
    <xf numFmtId="0" fontId="32" fillId="0" borderId="0" xfId="0" applyFont="1" applyAlignment="1" applyProtection="1">
      <alignment horizontal="left"/>
      <protection hidden="1"/>
    </xf>
    <xf numFmtId="4" fontId="14" fillId="10" borderId="53" xfId="4" applyNumberFormat="1" applyFont="1" applyProtection="1">
      <protection hidden="1"/>
    </xf>
    <xf numFmtId="4" fontId="14" fillId="10" borderId="63" xfId="4" applyNumberFormat="1" applyFont="1" applyBorder="1" applyProtection="1">
      <protection hidden="1"/>
    </xf>
    <xf numFmtId="4" fontId="14" fillId="10" borderId="60" xfId="4" applyNumberFormat="1" applyFont="1" applyBorder="1" applyProtection="1">
      <protection hidden="1"/>
    </xf>
    <xf numFmtId="0" fontId="6" fillId="0" borderId="18" xfId="0" applyFont="1" applyBorder="1" applyProtection="1">
      <protection hidden="1"/>
    </xf>
    <xf numFmtId="0" fontId="12" fillId="0" borderId="25" xfId="0" applyFont="1" applyBorder="1" applyAlignment="1" applyProtection="1">
      <alignment horizontal="center" vertical="center" wrapText="1"/>
      <protection hidden="1"/>
    </xf>
    <xf numFmtId="0" fontId="14" fillId="10" borderId="58" xfId="4"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21" fillId="4" borderId="4" xfId="0" applyFont="1" applyFill="1" applyBorder="1" applyAlignment="1" applyProtection="1">
      <alignment horizontal="center" vertical="center" wrapText="1"/>
      <protection hidden="1"/>
    </xf>
    <xf numFmtId="0" fontId="21" fillId="4" borderId="33" xfId="0" applyFont="1" applyFill="1" applyBorder="1" applyAlignment="1" applyProtection="1">
      <alignment horizontal="center" vertical="center" wrapText="1"/>
      <protection hidden="1"/>
    </xf>
    <xf numFmtId="0" fontId="21" fillId="4" borderId="28" xfId="0" applyFont="1" applyFill="1" applyBorder="1" applyAlignment="1" applyProtection="1">
      <alignment horizontal="center" vertical="center" wrapText="1"/>
      <protection hidden="1"/>
    </xf>
    <xf numFmtId="0" fontId="21" fillId="4" borderId="46" xfId="0" applyFont="1" applyFill="1" applyBorder="1" applyAlignment="1" applyProtection="1">
      <alignment horizontal="center" vertical="center" wrapText="1"/>
      <protection hidden="1"/>
    </xf>
    <xf numFmtId="0" fontId="17" fillId="0" borderId="37" xfId="0" applyFont="1" applyBorder="1" applyAlignment="1" applyProtection="1">
      <alignment horizontal="center" vertical="center"/>
      <protection hidden="1"/>
    </xf>
    <xf numFmtId="0" fontId="11" fillId="9" borderId="53" xfId="2" applyFont="1" applyProtection="1">
      <protection locked="0"/>
    </xf>
    <xf numFmtId="0" fontId="11" fillId="9" borderId="53" xfId="2" applyFont="1" applyAlignment="1" applyProtection="1">
      <alignment horizontal="center" vertical="center" wrapText="1"/>
      <protection locked="0"/>
    </xf>
    <xf numFmtId="0" fontId="11" fillId="9" borderId="53" xfId="2" applyFont="1" applyAlignment="1" applyProtection="1">
      <alignment vertical="center" wrapText="1"/>
      <protection locked="0"/>
    </xf>
    <xf numFmtId="0" fontId="14" fillId="10" borderId="53" xfId="4" applyFont="1" applyAlignment="1" applyProtection="1">
      <alignment horizontal="center" vertical="center" wrapText="1"/>
      <protection hidden="1"/>
    </xf>
    <xf numFmtId="0" fontId="14" fillId="10" borderId="63" xfId="4" applyFont="1" applyBorder="1" applyAlignment="1" applyProtection="1">
      <alignment horizontal="center" vertical="center" wrapText="1"/>
      <protection hidden="1"/>
    </xf>
    <xf numFmtId="0" fontId="17" fillId="0" borderId="6" xfId="0" applyFont="1" applyBorder="1" applyAlignment="1" applyProtection="1">
      <alignment horizontal="center" vertical="center"/>
      <protection hidden="1"/>
    </xf>
    <xf numFmtId="0" fontId="12" fillId="0" borderId="18" xfId="0" applyFont="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6" fillId="0" borderId="38" xfId="0" applyFont="1" applyBorder="1" applyAlignment="1" applyProtection="1">
      <alignment horizontal="center"/>
      <protection hidden="1"/>
    </xf>
    <xf numFmtId="0" fontId="12" fillId="0" borderId="22" xfId="0" applyFont="1" applyBorder="1" applyAlignment="1" applyProtection="1">
      <alignment horizontal="center" vertical="center" wrapText="1"/>
      <protection hidden="1"/>
    </xf>
    <xf numFmtId="0" fontId="12" fillId="0" borderId="23" xfId="0" applyFont="1" applyBorder="1" applyAlignment="1" applyProtection="1">
      <alignment horizontal="center" vertical="center" wrapText="1"/>
      <protection hidden="1"/>
    </xf>
    <xf numFmtId="0" fontId="6" fillId="0" borderId="23" xfId="0" applyFont="1" applyBorder="1" applyAlignment="1" applyProtection="1">
      <alignment horizontal="center"/>
      <protection hidden="1"/>
    </xf>
    <xf numFmtId="0" fontId="6" fillId="0" borderId="39" xfId="0" applyFont="1" applyBorder="1" applyAlignment="1" applyProtection="1">
      <alignment horizontal="center"/>
      <protection hidden="1"/>
    </xf>
    <xf numFmtId="0" fontId="6" fillId="7" borderId="34" xfId="0" applyFont="1" applyFill="1" applyBorder="1" applyAlignment="1" applyProtection="1">
      <alignment horizontal="center"/>
      <protection hidden="1"/>
    </xf>
    <xf numFmtId="0" fontId="11" fillId="9" borderId="63" xfId="2" applyFont="1" applyBorder="1" applyAlignment="1" applyProtection="1">
      <alignment horizontal="center"/>
      <protection locked="0"/>
    </xf>
    <xf numFmtId="0" fontId="11" fillId="9" borderId="59" xfId="2" applyFont="1" applyBorder="1" applyProtection="1">
      <protection locked="0"/>
    </xf>
    <xf numFmtId="0" fontId="11" fillId="9" borderId="60" xfId="2" applyFont="1" applyBorder="1" applyAlignment="1" applyProtection="1">
      <alignment horizontal="center"/>
      <protection locked="0"/>
    </xf>
    <xf numFmtId="0" fontId="6" fillId="0" borderId="22" xfId="0" applyFont="1" applyBorder="1" applyProtection="1">
      <protection hidden="1"/>
    </xf>
    <xf numFmtId="0" fontId="6" fillId="0" borderId="39" xfId="0" applyFont="1" applyBorder="1" applyProtection="1">
      <protection hidden="1"/>
    </xf>
    <xf numFmtId="0" fontId="14" fillId="10" borderId="64" xfId="4" applyFont="1" applyBorder="1" applyAlignment="1" applyProtection="1">
      <alignment horizontal="center"/>
      <protection hidden="1"/>
    </xf>
    <xf numFmtId="0" fontId="14" fillId="10" borderId="10" xfId="4" applyFont="1" applyBorder="1" applyAlignment="1" applyProtection="1">
      <alignment horizontal="center"/>
      <protection hidden="1"/>
    </xf>
    <xf numFmtId="0" fontId="14" fillId="10" borderId="25" xfId="4" applyFont="1" applyBorder="1" applyAlignment="1" applyProtection="1">
      <alignment horizontal="center" vertical="center" wrapText="1"/>
      <protection hidden="1"/>
    </xf>
    <xf numFmtId="0" fontId="6" fillId="0" borderId="7" xfId="0" applyFont="1" applyBorder="1" applyAlignment="1" applyProtection="1">
      <alignment horizontal="center"/>
      <protection hidden="1"/>
    </xf>
    <xf numFmtId="0" fontId="6" fillId="0" borderId="16" xfId="0" applyFont="1" applyBorder="1" applyProtection="1">
      <protection hidden="1"/>
    </xf>
    <xf numFmtId="0" fontId="6" fillId="0" borderId="17" xfId="0" applyFont="1" applyBorder="1" applyProtection="1">
      <protection hidden="1"/>
    </xf>
    <xf numFmtId="43" fontId="2" fillId="9" borderId="61" xfId="1" applyFont="1" applyFill="1" applyBorder="1" applyAlignment="1" applyProtection="1">
      <alignment vertical="center" wrapText="1"/>
      <protection locked="0"/>
    </xf>
    <xf numFmtId="0" fontId="35" fillId="9" borderId="7" xfId="2" applyFont="1" applyBorder="1" applyAlignment="1" applyProtection="1">
      <alignment horizontal="center" vertical="center"/>
      <protection locked="0"/>
    </xf>
    <xf numFmtId="0" fontId="0" fillId="0" borderId="69" xfId="0" applyBorder="1"/>
    <xf numFmtId="0" fontId="14" fillId="10" borderId="7" xfId="4" applyFont="1" applyBorder="1" applyAlignment="1" applyProtection="1">
      <alignment horizontal="center"/>
      <protection hidden="1"/>
    </xf>
    <xf numFmtId="0" fontId="2" fillId="9" borderId="53" xfId="2" applyProtection="1">
      <protection hidden="1"/>
    </xf>
    <xf numFmtId="0" fontId="8" fillId="0" borderId="7" xfId="0" applyFont="1" applyBorder="1" applyAlignment="1" applyProtection="1">
      <alignment horizontal="center" vertical="center" wrapText="1"/>
      <protection hidden="1"/>
    </xf>
    <xf numFmtId="0" fontId="2" fillId="9" borderId="7" xfId="2"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hidden="1"/>
    </xf>
    <xf numFmtId="0" fontId="12" fillId="0" borderId="7" xfId="0" applyFont="1" applyBorder="1" applyAlignment="1" applyProtection="1">
      <alignment horizontal="left" wrapText="1"/>
      <protection hidden="1"/>
    </xf>
    <xf numFmtId="0" fontId="9" fillId="0" borderId="28" xfId="0" applyFont="1" applyBorder="1" applyAlignment="1" applyProtection="1">
      <alignment horizontal="left" vertical="center" wrapText="1"/>
      <protection hidden="1"/>
    </xf>
    <xf numFmtId="0" fontId="9" fillId="0" borderId="7" xfId="0" applyFont="1" applyBorder="1" applyAlignment="1" applyProtection="1">
      <alignment horizontal="left" vertical="center" wrapText="1"/>
      <protection hidden="1"/>
    </xf>
    <xf numFmtId="0" fontId="11" fillId="9" borderId="28" xfId="2" applyFont="1" applyBorder="1" applyAlignment="1" applyProtection="1">
      <alignment horizontal="center" vertical="center" wrapText="1"/>
      <protection locked="0"/>
    </xf>
    <xf numFmtId="0" fontId="9" fillId="0" borderId="7" xfId="0" applyFont="1" applyBorder="1" applyAlignment="1" applyProtection="1">
      <alignment horizontal="center" vertical="center"/>
      <protection hidden="1"/>
    </xf>
    <xf numFmtId="0" fontId="11" fillId="9" borderId="7" xfId="2" applyFont="1" applyBorder="1" applyAlignment="1" applyProtection="1">
      <alignment horizontal="center" vertical="center" wrapText="1"/>
      <protection locked="0"/>
    </xf>
    <xf numFmtId="0" fontId="9" fillId="0" borderId="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27" xfId="0" applyFont="1" applyBorder="1" applyAlignment="1" applyProtection="1">
      <alignment horizontal="center" vertical="center"/>
      <protection hidden="1"/>
    </xf>
    <xf numFmtId="0" fontId="9" fillId="0" borderId="21" xfId="0" applyFont="1" applyBorder="1" applyAlignment="1" applyProtection="1">
      <alignment horizontal="center" vertical="center"/>
      <protection hidden="1"/>
    </xf>
    <xf numFmtId="0" fontId="9" fillId="0" borderId="31" xfId="0" applyFont="1" applyBorder="1" applyAlignment="1" applyProtection="1">
      <alignment horizontal="center" vertical="center"/>
      <protection hidden="1"/>
    </xf>
    <xf numFmtId="0" fontId="11" fillId="9" borderId="1" xfId="2" applyFont="1" applyBorder="1" applyAlignment="1" applyProtection="1">
      <alignment horizontal="center" vertical="center" wrapText="1"/>
      <protection locked="0"/>
    </xf>
    <xf numFmtId="4" fontId="19" fillId="10" borderId="62" xfId="3" applyNumberFormat="1" applyFont="1" applyBorder="1" applyAlignment="1" applyProtection="1">
      <alignment horizontal="center" vertical="center" wrapText="1"/>
      <protection hidden="1"/>
    </xf>
    <xf numFmtId="0" fontId="19" fillId="10" borderId="4" xfId="3" applyFont="1" applyBorder="1" applyAlignment="1" applyProtection="1">
      <alignment horizontal="center" vertical="center" wrapText="1"/>
      <protection hidden="1"/>
    </xf>
    <xf numFmtId="0" fontId="19" fillId="10" borderId="49" xfId="3" applyFont="1" applyBorder="1" applyAlignment="1" applyProtection="1">
      <alignment horizontal="center" vertical="center" wrapText="1"/>
      <protection hidden="1"/>
    </xf>
    <xf numFmtId="0" fontId="19" fillId="10" borderId="10" xfId="3" applyFont="1" applyBorder="1" applyAlignment="1" applyProtection="1">
      <alignment horizontal="center" vertical="center" wrapText="1"/>
      <protection hidden="1"/>
    </xf>
    <xf numFmtId="0" fontId="18" fillId="0" borderId="50" xfId="0" applyFont="1" applyBorder="1" applyAlignment="1" applyProtection="1">
      <alignment horizontal="center" vertical="center" wrapText="1"/>
      <protection hidden="1"/>
    </xf>
    <xf numFmtId="0" fontId="18" fillId="0" borderId="16"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18" fillId="0" borderId="66" xfId="0" applyFont="1" applyBorder="1" applyAlignment="1" applyProtection="1">
      <alignment horizontal="center" vertical="center" wrapText="1"/>
      <protection hidden="1"/>
    </xf>
    <xf numFmtId="0" fontId="18" fillId="0" borderId="23"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9" fillId="0" borderId="2" xfId="0" applyFont="1" applyBorder="1" applyAlignment="1" applyProtection="1">
      <alignment horizontal="center" vertical="top" wrapText="1"/>
      <protection hidden="1"/>
    </xf>
    <xf numFmtId="0" fontId="9" fillId="0" borderId="13" xfId="0" applyFont="1" applyBorder="1" applyAlignment="1" applyProtection="1">
      <alignment horizontal="center" vertical="top" wrapText="1"/>
      <protection hidden="1"/>
    </xf>
    <xf numFmtId="0" fontId="9" fillId="0" borderId="12" xfId="0" applyFont="1" applyBorder="1" applyAlignment="1" applyProtection="1">
      <alignment horizontal="center" vertical="top" wrapText="1"/>
      <protection hidden="1"/>
    </xf>
    <xf numFmtId="0" fontId="9" fillId="0" borderId="14" xfId="0" applyFont="1" applyBorder="1" applyAlignment="1" applyProtection="1">
      <alignment horizontal="center" vertical="top" wrapText="1"/>
      <protection hidden="1"/>
    </xf>
    <xf numFmtId="0" fontId="9" fillId="0" borderId="0" xfId="0" applyFont="1" applyAlignment="1" applyProtection="1">
      <alignment horizontal="center" vertical="top" wrapText="1"/>
      <protection hidden="1"/>
    </xf>
    <xf numFmtId="0" fontId="9" fillId="0" borderId="26" xfId="0" applyFont="1" applyBorder="1" applyAlignment="1" applyProtection="1">
      <alignment horizontal="center" vertical="top" wrapText="1"/>
      <protection hidden="1"/>
    </xf>
    <xf numFmtId="0" fontId="9" fillId="0" borderId="27" xfId="0" applyFont="1" applyBorder="1" applyAlignment="1" applyProtection="1">
      <alignment horizontal="center" vertical="top" wrapText="1"/>
      <protection hidden="1"/>
    </xf>
    <xf numFmtId="0" fontId="9" fillId="0" borderId="21" xfId="0" applyFont="1" applyBorder="1" applyAlignment="1" applyProtection="1">
      <alignment horizontal="center" vertical="top" wrapText="1"/>
      <protection hidden="1"/>
    </xf>
    <xf numFmtId="0" fontId="9" fillId="0" borderId="31" xfId="0" applyFont="1" applyBorder="1" applyAlignment="1" applyProtection="1">
      <alignment horizontal="center" vertical="top" wrapText="1"/>
      <protection hidden="1"/>
    </xf>
    <xf numFmtId="0" fontId="13" fillId="0" borderId="7" xfId="0" applyFont="1" applyBorder="1" applyAlignment="1" applyProtection="1">
      <alignment horizontal="left" vertical="center"/>
      <protection hidden="1"/>
    </xf>
    <xf numFmtId="9" fontId="14" fillId="10" borderId="7" xfId="4" applyNumberFormat="1" applyFont="1" applyBorder="1" applyAlignment="1" applyProtection="1">
      <alignment horizontal="center" vertical="center"/>
      <protection hidden="1"/>
    </xf>
    <xf numFmtId="0" fontId="15" fillId="0" borderId="7" xfId="0" applyFont="1" applyBorder="1" applyAlignment="1" applyProtection="1">
      <alignment horizontal="center" vertical="center"/>
      <protection hidden="1"/>
    </xf>
    <xf numFmtId="0" fontId="22" fillId="0" borderId="14" xfId="0" applyFont="1" applyBorder="1" applyAlignment="1" applyProtection="1">
      <alignment horizontal="left" wrapText="1"/>
      <protection hidden="1"/>
    </xf>
    <xf numFmtId="0" fontId="22" fillId="0" borderId="0" xfId="0" applyFont="1" applyAlignment="1" applyProtection="1">
      <alignment horizontal="left" wrapText="1"/>
      <protection hidden="1"/>
    </xf>
    <xf numFmtId="0" fontId="16" fillId="0" borderId="41" xfId="0" applyFont="1" applyBorder="1" applyAlignment="1" applyProtection="1">
      <alignment horizontal="center" vertical="center" wrapText="1"/>
      <protection hidden="1"/>
    </xf>
    <xf numFmtId="0" fontId="12" fillId="0" borderId="25" xfId="0" applyFont="1" applyBorder="1" applyAlignment="1" applyProtection="1">
      <alignment horizontal="center" vertical="center" wrapText="1"/>
      <protection hidden="1"/>
    </xf>
    <xf numFmtId="0" fontId="9" fillId="0" borderId="7" xfId="0" applyFont="1" applyBorder="1" applyAlignment="1" applyProtection="1">
      <alignment horizontal="left" vertical="center"/>
      <protection hidden="1"/>
    </xf>
    <xf numFmtId="0" fontId="9" fillId="0" borderId="7" xfId="0" applyFont="1" applyBorder="1" applyAlignment="1" applyProtection="1">
      <alignment horizontal="center" vertical="top" wrapText="1"/>
      <protection hidden="1"/>
    </xf>
    <xf numFmtId="0" fontId="9" fillId="0" borderId="34" xfId="0" applyFont="1" applyBorder="1" applyAlignment="1" applyProtection="1">
      <alignment horizontal="center" vertical="top" wrapText="1"/>
      <protection hidden="1"/>
    </xf>
    <xf numFmtId="0" fontId="9" fillId="0" borderId="1" xfId="0" applyFont="1" applyBorder="1" applyAlignment="1" applyProtection="1">
      <alignment horizontal="center" vertical="top" wrapText="1"/>
      <protection hidden="1"/>
    </xf>
    <xf numFmtId="0" fontId="9" fillId="0" borderId="36" xfId="0" applyFont="1" applyBorder="1" applyAlignment="1" applyProtection="1">
      <alignment horizontal="center" vertical="top" wrapText="1"/>
      <protection hidden="1"/>
    </xf>
    <xf numFmtId="0" fontId="9" fillId="0" borderId="10" xfId="0" applyFont="1" applyBorder="1" applyAlignment="1" applyProtection="1">
      <alignment horizontal="center" vertical="top" wrapText="1"/>
      <protection hidden="1"/>
    </xf>
    <xf numFmtId="0" fontId="9" fillId="0" borderId="35" xfId="0" applyFont="1" applyBorder="1" applyAlignment="1" applyProtection="1">
      <alignment horizontal="center" vertical="top" wrapText="1"/>
      <protection hidden="1"/>
    </xf>
    <xf numFmtId="0" fontId="22" fillId="0" borderId="21" xfId="0" applyFont="1" applyBorder="1" applyAlignment="1" applyProtection="1">
      <alignment horizontal="left"/>
      <protection hidden="1"/>
    </xf>
    <xf numFmtId="0" fontId="21" fillId="4" borderId="7" xfId="0" applyFont="1" applyFill="1" applyBorder="1" applyAlignment="1" applyProtection="1">
      <alignment horizontal="center" vertical="center" wrapText="1"/>
      <protection hidden="1"/>
    </xf>
    <xf numFmtId="0" fontId="22" fillId="0" borderId="21" xfId="0" applyFont="1" applyBorder="1" applyAlignment="1" applyProtection="1">
      <alignment horizontal="left" wrapText="1"/>
      <protection hidden="1"/>
    </xf>
    <xf numFmtId="0" fontId="21" fillId="4" borderId="8" xfId="0" applyFont="1" applyFill="1" applyBorder="1" applyAlignment="1" applyProtection="1">
      <alignment horizontal="center" vertical="center" wrapText="1"/>
      <protection hidden="1"/>
    </xf>
    <xf numFmtId="0" fontId="21" fillId="4" borderId="29" xfId="0" applyFont="1" applyFill="1" applyBorder="1" applyAlignment="1" applyProtection="1">
      <alignment horizontal="center" vertical="center" wrapText="1"/>
      <protection hidden="1"/>
    </xf>
    <xf numFmtId="0" fontId="21" fillId="4" borderId="30" xfId="0" applyFont="1" applyFill="1" applyBorder="1" applyAlignment="1" applyProtection="1">
      <alignment horizontal="center" vertical="center" wrapText="1"/>
      <protection hidden="1"/>
    </xf>
    <xf numFmtId="0" fontId="20" fillId="0" borderId="44" xfId="0" applyFont="1" applyBorder="1" applyAlignment="1" applyProtection="1">
      <alignment horizontal="left" wrapText="1"/>
      <protection hidden="1"/>
    </xf>
    <xf numFmtId="0" fontId="20" fillId="0" borderId="21" xfId="0" applyFont="1" applyBorder="1" applyAlignment="1" applyProtection="1">
      <alignment horizontal="left" wrapText="1"/>
      <protection hidden="1"/>
    </xf>
    <xf numFmtId="0" fontId="21" fillId="4" borderId="6" xfId="0" applyFont="1" applyFill="1" applyBorder="1" applyAlignment="1" applyProtection="1">
      <alignment horizontal="center" vertical="center" textRotation="90" wrapText="1"/>
      <protection hidden="1"/>
    </xf>
    <xf numFmtId="0" fontId="21" fillId="4" borderId="7" xfId="0" applyFont="1" applyFill="1" applyBorder="1" applyAlignment="1" applyProtection="1">
      <alignment horizontal="center" vertical="center" textRotation="90" wrapText="1"/>
      <protection hidden="1"/>
    </xf>
    <xf numFmtId="0" fontId="9" fillId="4" borderId="44" xfId="0" applyFont="1" applyFill="1" applyBorder="1" applyAlignment="1" applyProtection="1">
      <alignment horizontal="center" vertical="center"/>
      <protection hidden="1"/>
    </xf>
    <xf numFmtId="0" fontId="9" fillId="4" borderId="21" xfId="0" applyFont="1" applyFill="1" applyBorder="1" applyAlignment="1" applyProtection="1">
      <alignment horizontal="center" vertical="center"/>
      <protection hidden="1"/>
    </xf>
    <xf numFmtId="0" fontId="9" fillId="4" borderId="48" xfId="0" applyFont="1" applyFill="1" applyBorder="1" applyAlignment="1" applyProtection="1">
      <alignment horizontal="center" vertical="center"/>
      <protection hidden="1"/>
    </xf>
    <xf numFmtId="9" fontId="14" fillId="10" borderId="10" xfId="4" applyNumberFormat="1"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29" xfId="0" applyFont="1" applyBorder="1" applyAlignment="1" applyProtection="1">
      <alignment horizontal="center" vertical="center"/>
      <protection hidden="1"/>
    </xf>
    <xf numFmtId="0" fontId="9" fillId="0" borderId="30" xfId="0" applyFont="1" applyBorder="1" applyAlignment="1" applyProtection="1">
      <alignment horizontal="center" vertical="center"/>
      <protection hidden="1"/>
    </xf>
    <xf numFmtId="0" fontId="8" fillId="0" borderId="15" xfId="0" applyFont="1" applyBorder="1" applyAlignment="1" applyProtection="1">
      <alignment horizontal="center" vertical="center" wrapText="1"/>
      <protection hidden="1"/>
    </xf>
    <xf numFmtId="0" fontId="8" fillId="0" borderId="16"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15" fillId="0" borderId="7" xfId="0" applyFont="1" applyBorder="1" applyAlignment="1" applyProtection="1">
      <alignment horizontal="right" vertical="center"/>
      <protection hidden="1"/>
    </xf>
    <xf numFmtId="0" fontId="15" fillId="0" borderId="10" xfId="0" applyFont="1" applyBorder="1" applyAlignment="1" applyProtection="1">
      <alignment horizontal="right" vertical="center"/>
      <protection hidden="1"/>
    </xf>
    <xf numFmtId="0" fontId="11" fillId="9" borderId="2" xfId="2" applyFont="1" applyBorder="1" applyAlignment="1" applyProtection="1">
      <alignment horizontal="center" vertical="center" wrapText="1"/>
      <protection locked="0"/>
    </xf>
    <xf numFmtId="0" fontId="11" fillId="9" borderId="13" xfId="2" applyFont="1" applyBorder="1" applyAlignment="1" applyProtection="1">
      <alignment horizontal="center" vertical="center" wrapText="1"/>
      <protection locked="0"/>
    </xf>
    <xf numFmtId="0" fontId="11" fillId="9" borderId="55" xfId="2" applyFont="1" applyBorder="1" applyAlignment="1" applyProtection="1">
      <alignment horizontal="center" vertical="center" wrapText="1"/>
      <protection locked="0"/>
    </xf>
    <xf numFmtId="0" fontId="11" fillId="9" borderId="27" xfId="2" applyFont="1" applyBorder="1" applyAlignment="1" applyProtection="1">
      <alignment horizontal="center" vertical="center" wrapText="1"/>
      <protection locked="0"/>
    </xf>
    <xf numFmtId="0" fontId="11" fillId="9" borderId="21" xfId="2" applyFont="1" applyBorder="1" applyAlignment="1" applyProtection="1">
      <alignment horizontal="center" vertical="center" wrapText="1"/>
      <protection locked="0"/>
    </xf>
    <xf numFmtId="0" fontId="11" fillId="9" borderId="48" xfId="2"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38" xfId="0" applyFont="1" applyBorder="1" applyAlignment="1" applyProtection="1">
      <alignment horizontal="center" vertical="center" wrapText="1"/>
      <protection hidden="1"/>
    </xf>
    <xf numFmtId="0" fontId="8" fillId="0" borderId="44" xfId="0" applyFont="1" applyBorder="1" applyAlignment="1" applyProtection="1">
      <alignment horizontal="center" vertical="center" wrapText="1"/>
      <protection hidden="1"/>
    </xf>
    <xf numFmtId="0" fontId="8" fillId="0" borderId="21" xfId="0" applyFont="1" applyBorder="1" applyAlignment="1" applyProtection="1">
      <alignment horizontal="center" vertical="center" wrapText="1"/>
      <protection hidden="1"/>
    </xf>
    <xf numFmtId="0" fontId="8" fillId="0" borderId="48" xfId="0" applyFont="1" applyBorder="1" applyAlignment="1" applyProtection="1">
      <alignment horizontal="center" vertical="center" wrapText="1"/>
      <protection hidden="1"/>
    </xf>
    <xf numFmtId="0" fontId="9" fillId="0" borderId="6" xfId="0" applyFont="1" applyBorder="1" applyAlignment="1" applyProtection="1">
      <alignment horizontal="left" vertical="center" wrapText="1"/>
      <protection hidden="1"/>
    </xf>
    <xf numFmtId="0" fontId="9" fillId="0" borderId="6" xfId="0" applyFont="1" applyBorder="1" applyAlignment="1" applyProtection="1">
      <alignment horizontal="left" vertical="center"/>
      <protection hidden="1"/>
    </xf>
    <xf numFmtId="0" fontId="6" fillId="0" borderId="7" xfId="0" applyFont="1" applyBorder="1" applyAlignment="1" applyProtection="1">
      <alignment horizontal="left" vertical="center"/>
      <protection hidden="1"/>
    </xf>
    <xf numFmtId="0" fontId="9" fillId="0" borderId="7" xfId="0" applyFont="1" applyBorder="1" applyAlignment="1" applyProtection="1">
      <alignment horizontal="right" vertical="center"/>
      <protection hidden="1"/>
    </xf>
    <xf numFmtId="0" fontId="14" fillId="10" borderId="53" xfId="4" applyFont="1" applyAlignment="1" applyProtection="1">
      <alignment horizontal="center"/>
      <protection hidden="1"/>
    </xf>
    <xf numFmtId="0" fontId="14" fillId="10" borderId="63" xfId="4" applyFont="1" applyBorder="1" applyAlignment="1" applyProtection="1">
      <alignment horizontal="center"/>
      <protection hidden="1"/>
    </xf>
    <xf numFmtId="0" fontId="15" fillId="0" borderId="8" xfId="0" applyFont="1" applyBorder="1" applyAlignment="1" applyProtection="1">
      <alignment horizontal="left"/>
      <protection hidden="1"/>
    </xf>
    <xf numFmtId="0" fontId="15" fillId="0" borderId="29" xfId="0" applyFont="1" applyBorder="1" applyAlignment="1" applyProtection="1">
      <alignment horizontal="left"/>
      <protection hidden="1"/>
    </xf>
    <xf numFmtId="0" fontId="15" fillId="0" borderId="30" xfId="0" applyFont="1" applyBorder="1" applyAlignment="1" applyProtection="1">
      <alignment horizontal="left"/>
      <protection hidden="1"/>
    </xf>
    <xf numFmtId="0" fontId="18" fillId="0" borderId="2"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27"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48" xfId="0" applyFont="1" applyBorder="1" applyAlignment="1" applyProtection="1">
      <alignment horizontal="center" vertical="center" wrapText="1"/>
      <protection hidden="1"/>
    </xf>
    <xf numFmtId="0" fontId="12" fillId="0" borderId="6" xfId="0" applyFont="1" applyBorder="1" applyAlignment="1" applyProtection="1">
      <alignment horizontal="left" wrapText="1"/>
      <protection hidden="1"/>
    </xf>
    <xf numFmtId="0" fontId="11" fillId="9" borderId="7" xfId="2" applyFont="1" applyBorder="1" applyAlignment="1" applyProtection="1">
      <alignment horizontal="center"/>
      <protection locked="0"/>
    </xf>
    <xf numFmtId="0" fontId="11" fillId="9" borderId="34" xfId="2" applyFont="1" applyBorder="1" applyAlignment="1" applyProtection="1">
      <alignment horizontal="center"/>
      <protection locked="0"/>
    </xf>
    <xf numFmtId="0" fontId="13" fillId="0" borderId="9" xfId="0" applyFont="1" applyBorder="1" applyAlignment="1" applyProtection="1">
      <alignment horizontal="left" vertical="center"/>
      <protection hidden="1"/>
    </xf>
    <xf numFmtId="0" fontId="13" fillId="0" borderId="10" xfId="0" applyFont="1" applyBorder="1" applyAlignment="1" applyProtection="1">
      <alignment horizontal="left" vertical="center"/>
      <protection hidden="1"/>
    </xf>
    <xf numFmtId="0" fontId="9" fillId="0" borderId="8" xfId="0" applyFont="1" applyBorder="1" applyAlignment="1" applyProtection="1">
      <alignment horizontal="left" vertical="center"/>
      <protection hidden="1"/>
    </xf>
    <xf numFmtId="0" fontId="9" fillId="0" borderId="29" xfId="0" applyFont="1" applyBorder="1" applyAlignment="1" applyProtection="1">
      <alignment horizontal="left" vertical="center"/>
      <protection hidden="1"/>
    </xf>
    <xf numFmtId="0" fontId="9" fillId="0" borderId="30" xfId="0" applyFont="1" applyBorder="1" applyAlignment="1" applyProtection="1">
      <alignment horizontal="left" vertical="center"/>
      <protection hidden="1"/>
    </xf>
    <xf numFmtId="0" fontId="13" fillId="0" borderId="6" xfId="0" applyFont="1" applyBorder="1" applyAlignment="1" applyProtection="1">
      <alignment horizontal="left" vertical="center"/>
      <protection hidden="1"/>
    </xf>
    <xf numFmtId="0" fontId="33" fillId="0" borderId="7" xfId="0" applyFont="1" applyBorder="1" applyAlignment="1" applyProtection="1">
      <alignment horizontal="center" vertical="top" wrapText="1"/>
      <protection hidden="1"/>
    </xf>
    <xf numFmtId="0" fontId="33" fillId="0" borderId="34" xfId="0" applyFont="1" applyBorder="1" applyAlignment="1" applyProtection="1">
      <alignment horizontal="center" vertical="top" wrapText="1"/>
      <protection hidden="1"/>
    </xf>
    <xf numFmtId="0" fontId="33" fillId="0" borderId="1" xfId="0" applyFont="1" applyBorder="1" applyAlignment="1" applyProtection="1">
      <alignment horizontal="center" vertical="top" wrapText="1"/>
      <protection hidden="1"/>
    </xf>
    <xf numFmtId="0" fontId="33" fillId="0" borderId="36" xfId="0" applyFont="1" applyBorder="1" applyAlignment="1" applyProtection="1">
      <alignment horizontal="center" vertical="top" wrapText="1"/>
      <protection hidden="1"/>
    </xf>
    <xf numFmtId="0" fontId="33" fillId="0" borderId="10" xfId="0" applyFont="1" applyBorder="1" applyAlignment="1" applyProtection="1">
      <alignment horizontal="center" vertical="top" wrapText="1"/>
      <protection hidden="1"/>
    </xf>
    <xf numFmtId="0" fontId="33" fillId="0" borderId="35" xfId="0" applyFont="1" applyBorder="1" applyAlignment="1" applyProtection="1">
      <alignment horizontal="center" vertical="top" wrapText="1"/>
      <protection hidden="1"/>
    </xf>
    <xf numFmtId="0" fontId="43" fillId="0" borderId="0" xfId="0" applyFont="1" applyAlignment="1" applyProtection="1">
      <alignment horizontal="left" wrapText="1"/>
      <protection hidden="1"/>
    </xf>
    <xf numFmtId="0" fontId="43" fillId="0" borderId="21" xfId="0" applyFont="1" applyBorder="1" applyAlignment="1" applyProtection="1">
      <alignment horizontal="left" wrapText="1"/>
      <protection hidden="1"/>
    </xf>
    <xf numFmtId="0" fontId="35" fillId="9" borderId="6" xfId="2" applyFont="1" applyBorder="1" applyAlignment="1" applyProtection="1">
      <alignment horizontal="center" vertical="center" wrapText="1"/>
      <protection locked="0"/>
    </xf>
    <xf numFmtId="0" fontId="35" fillId="9" borderId="7" xfId="2" applyFont="1" applyBorder="1" applyAlignment="1" applyProtection="1">
      <alignment horizontal="center" vertical="center" wrapText="1"/>
      <protection locked="0"/>
    </xf>
    <xf numFmtId="0" fontId="35" fillId="9" borderId="7" xfId="2" applyFont="1" applyBorder="1" applyAlignment="1" applyProtection="1">
      <alignment horizontal="center"/>
      <protection locked="0"/>
    </xf>
    <xf numFmtId="0" fontId="39" fillId="10" borderId="7" xfId="4" applyFont="1" applyBorder="1" applyAlignment="1" applyProtection="1">
      <alignment horizontal="center"/>
      <protection hidden="1"/>
    </xf>
    <xf numFmtId="0" fontId="39" fillId="10" borderId="7" xfId="4" applyFont="1" applyBorder="1" applyAlignment="1" applyProtection="1">
      <alignment horizontal="center" vertical="center"/>
      <protection hidden="1"/>
    </xf>
    <xf numFmtId="0" fontId="39" fillId="10" borderId="34" xfId="4" applyFont="1" applyBorder="1" applyAlignment="1" applyProtection="1">
      <alignment horizontal="center" vertical="center"/>
      <protection hidden="1"/>
    </xf>
    <xf numFmtId="0" fontId="43" fillId="0" borderId="21" xfId="0" applyFont="1" applyBorder="1" applyAlignment="1" applyProtection="1">
      <alignment horizontal="left"/>
      <protection hidden="1"/>
    </xf>
    <xf numFmtId="0" fontId="41" fillId="4" borderId="8" xfId="0" applyFont="1" applyFill="1" applyBorder="1" applyAlignment="1" applyProtection="1">
      <alignment horizontal="left" vertical="center" wrapText="1"/>
      <protection hidden="1"/>
    </xf>
    <xf numFmtId="0" fontId="41" fillId="4" borderId="29" xfId="0" applyFont="1" applyFill="1" applyBorder="1" applyAlignment="1" applyProtection="1">
      <alignment horizontal="left" vertical="center" wrapText="1"/>
      <protection hidden="1"/>
    </xf>
    <xf numFmtId="0" fontId="41" fillId="4" borderId="30" xfId="0" applyFont="1" applyFill="1" applyBorder="1" applyAlignment="1" applyProtection="1">
      <alignment horizontal="left" vertical="center" wrapText="1"/>
      <protection hidden="1"/>
    </xf>
    <xf numFmtId="0" fontId="32" fillId="0" borderId="8" xfId="0" applyFont="1" applyBorder="1" applyAlignment="1" applyProtection="1">
      <alignment horizontal="left"/>
      <protection hidden="1"/>
    </xf>
    <xf numFmtId="0" fontId="32" fillId="0" borderId="29" xfId="0" applyFont="1" applyBorder="1" applyAlignment="1" applyProtection="1">
      <alignment horizontal="left"/>
      <protection hidden="1"/>
    </xf>
    <xf numFmtId="0" fontId="32" fillId="0" borderId="30" xfId="0" applyFont="1" applyBorder="1" applyAlignment="1" applyProtection="1">
      <alignment horizontal="left"/>
      <protection hidden="1"/>
    </xf>
    <xf numFmtId="0" fontId="41" fillId="4" borderId="37" xfId="0" applyFont="1" applyFill="1" applyBorder="1" applyAlignment="1" applyProtection="1">
      <alignment horizontal="center" vertical="center" textRotation="90" wrapText="1"/>
      <protection hidden="1"/>
    </xf>
    <xf numFmtId="0" fontId="41" fillId="4" borderId="6" xfId="0" applyFont="1" applyFill="1" applyBorder="1" applyAlignment="1" applyProtection="1">
      <alignment horizontal="center" vertical="center" textRotation="90" wrapText="1"/>
      <protection hidden="1"/>
    </xf>
    <xf numFmtId="0" fontId="41" fillId="4" borderId="28" xfId="0" applyFont="1" applyFill="1" applyBorder="1" applyAlignment="1" applyProtection="1">
      <alignment horizontal="center" vertical="center" wrapText="1"/>
      <protection hidden="1"/>
    </xf>
    <xf numFmtId="0" fontId="41" fillId="4" borderId="7" xfId="0" applyFont="1" applyFill="1" applyBorder="1" applyAlignment="1" applyProtection="1">
      <alignment horizontal="center" vertical="center" wrapText="1"/>
      <protection hidden="1"/>
    </xf>
    <xf numFmtId="0" fontId="41" fillId="4" borderId="28" xfId="0" applyFont="1" applyFill="1" applyBorder="1" applyAlignment="1" applyProtection="1">
      <alignment horizontal="center" vertical="center" textRotation="90" wrapText="1"/>
      <protection hidden="1"/>
    </xf>
    <xf numFmtId="0" fontId="41" fillId="4" borderId="7" xfId="0" applyFont="1" applyFill="1" applyBorder="1" applyAlignment="1" applyProtection="1">
      <alignment horizontal="center" vertical="center" textRotation="90" wrapText="1"/>
      <protection hidden="1"/>
    </xf>
    <xf numFmtId="0" fontId="38" fillId="0" borderId="8" xfId="0" applyFont="1" applyBorder="1" applyAlignment="1" applyProtection="1">
      <alignment horizontal="left"/>
      <protection hidden="1"/>
    </xf>
    <xf numFmtId="0" fontId="38" fillId="0" borderId="29" xfId="0" applyFont="1" applyBorder="1" applyAlignment="1" applyProtection="1">
      <alignment horizontal="left"/>
      <protection hidden="1"/>
    </xf>
    <xf numFmtId="0" fontId="38" fillId="0" borderId="30" xfId="0" applyFont="1" applyBorder="1" applyAlignment="1" applyProtection="1">
      <alignment horizontal="left"/>
      <protection hidden="1"/>
    </xf>
    <xf numFmtId="0" fontId="43" fillId="4" borderId="5" xfId="0" applyFont="1" applyFill="1" applyBorder="1" applyAlignment="1" applyProtection="1">
      <alignment horizontal="center" vertical="center" wrapText="1"/>
      <protection hidden="1"/>
    </xf>
    <xf numFmtId="0" fontId="43" fillId="4" borderId="42" xfId="0" applyFont="1" applyFill="1" applyBorder="1" applyAlignment="1" applyProtection="1">
      <alignment horizontal="center" vertical="center" wrapText="1"/>
      <protection hidden="1"/>
    </xf>
    <xf numFmtId="0" fontId="43" fillId="4" borderId="62" xfId="0" applyFont="1" applyFill="1" applyBorder="1" applyAlignment="1" applyProtection="1">
      <alignment horizontal="center" vertical="center" wrapText="1"/>
      <protection hidden="1"/>
    </xf>
    <xf numFmtId="0" fontId="30" fillId="0" borderId="6" xfId="0" applyFont="1" applyBorder="1" applyAlignment="1" applyProtection="1">
      <alignment horizontal="left" vertical="center"/>
      <protection hidden="1"/>
    </xf>
    <xf numFmtId="0" fontId="30" fillId="0" borderId="7" xfId="0" applyFont="1" applyBorder="1" applyAlignment="1" applyProtection="1">
      <alignment horizontal="left" vertical="center"/>
      <protection hidden="1"/>
    </xf>
    <xf numFmtId="9" fontId="39" fillId="10" borderId="7" xfId="4" applyNumberFormat="1" applyFont="1" applyBorder="1" applyAlignment="1" applyProtection="1">
      <alignment horizontal="center" vertical="center"/>
      <protection hidden="1"/>
    </xf>
    <xf numFmtId="9" fontId="39" fillId="10" borderId="10" xfId="4" applyNumberFormat="1" applyFont="1" applyBorder="1" applyAlignment="1" applyProtection="1">
      <alignment horizontal="center" vertical="center"/>
      <protection hidden="1"/>
    </xf>
    <xf numFmtId="0" fontId="33" fillId="0" borderId="8" xfId="0" applyFont="1" applyBorder="1" applyAlignment="1" applyProtection="1">
      <alignment horizontal="center" vertical="center"/>
      <protection hidden="1"/>
    </xf>
    <xf numFmtId="0" fontId="33" fillId="0" borderId="29" xfId="0" applyFont="1" applyBorder="1" applyAlignment="1" applyProtection="1">
      <alignment horizontal="center" vertical="center"/>
      <protection hidden="1"/>
    </xf>
    <xf numFmtId="0" fontId="33" fillId="0" borderId="30" xfId="0" applyFont="1" applyBorder="1" applyAlignment="1" applyProtection="1">
      <alignment horizontal="center" vertical="center"/>
      <protection hidden="1"/>
    </xf>
    <xf numFmtId="0" fontId="38" fillId="0" borderId="7" xfId="0" applyFont="1" applyBorder="1" applyAlignment="1" applyProtection="1">
      <alignment horizontal="right" vertical="center"/>
      <protection hidden="1"/>
    </xf>
    <xf numFmtId="0" fontId="38" fillId="0" borderId="10" xfId="0" applyFont="1" applyBorder="1" applyAlignment="1" applyProtection="1">
      <alignment horizontal="right" vertical="center"/>
      <protection hidden="1"/>
    </xf>
    <xf numFmtId="0" fontId="30" fillId="0" borderId="9" xfId="0" applyFont="1" applyBorder="1" applyAlignment="1" applyProtection="1">
      <alignment horizontal="left" vertical="center"/>
      <protection hidden="1"/>
    </xf>
    <xf numFmtId="0" fontId="30" fillId="0" borderId="10" xfId="0" applyFont="1" applyBorder="1" applyAlignment="1" applyProtection="1">
      <alignment horizontal="left" vertical="center"/>
      <protection hidden="1"/>
    </xf>
    <xf numFmtId="0" fontId="33" fillId="0" borderId="25" xfId="0" applyFont="1" applyBorder="1" applyAlignment="1" applyProtection="1">
      <alignment horizontal="center" vertical="center" wrapText="1"/>
      <protection hidden="1"/>
    </xf>
    <xf numFmtId="0" fontId="31" fillId="0" borderId="15" xfId="0" applyFont="1" applyBorder="1" applyAlignment="1" applyProtection="1">
      <alignment horizontal="center" vertical="center" wrapText="1"/>
      <protection hidden="1"/>
    </xf>
    <xf numFmtId="0" fontId="31" fillId="0" borderId="16" xfId="0" applyFont="1" applyBorder="1" applyAlignment="1" applyProtection="1">
      <alignment horizontal="center" vertical="center" wrapText="1"/>
      <protection hidden="1"/>
    </xf>
    <xf numFmtId="0" fontId="31" fillId="0" borderId="17" xfId="0" applyFont="1" applyBorder="1" applyAlignment="1" applyProtection="1">
      <alignment horizontal="center" vertical="center" wrapText="1"/>
      <protection hidden="1"/>
    </xf>
    <xf numFmtId="0" fontId="31" fillId="0" borderId="18" xfId="0" applyFont="1" applyBorder="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0" fontId="31" fillId="0" borderId="38" xfId="0" applyFont="1" applyBorder="1" applyAlignment="1" applyProtection="1">
      <alignment horizontal="center" vertical="center" wrapText="1"/>
      <protection hidden="1"/>
    </xf>
    <xf numFmtId="0" fontId="31" fillId="0" borderId="44" xfId="0" applyFont="1" applyBorder="1" applyAlignment="1" applyProtection="1">
      <alignment horizontal="center" vertical="center" wrapText="1"/>
      <protection hidden="1"/>
    </xf>
    <xf numFmtId="0" fontId="31" fillId="0" borderId="21" xfId="0" applyFont="1" applyBorder="1" applyAlignment="1" applyProtection="1">
      <alignment horizontal="center" vertical="center" wrapText="1"/>
      <protection hidden="1"/>
    </xf>
    <xf numFmtId="0" fontId="31" fillId="0" borderId="48" xfId="0" applyFont="1" applyBorder="1" applyAlignment="1" applyProtection="1">
      <alignment horizontal="center" vertical="center" wrapText="1"/>
      <protection hidden="1"/>
    </xf>
    <xf numFmtId="0" fontId="33" fillId="0" borderId="6" xfId="0" applyFont="1" applyBorder="1" applyAlignment="1" applyProtection="1">
      <alignment horizontal="left" vertical="center"/>
      <protection hidden="1"/>
    </xf>
    <xf numFmtId="0" fontId="32" fillId="0" borderId="7" xfId="0" applyFont="1" applyBorder="1" applyAlignment="1" applyProtection="1">
      <alignment horizontal="left" vertical="center"/>
      <protection hidden="1"/>
    </xf>
    <xf numFmtId="0" fontId="33" fillId="0" borderId="7" xfId="0" applyFont="1" applyBorder="1" applyAlignment="1" applyProtection="1">
      <alignment horizontal="right" vertical="center"/>
      <protection hidden="1"/>
    </xf>
    <xf numFmtId="0" fontId="35" fillId="9" borderId="2" xfId="2" applyFont="1" applyBorder="1" applyAlignment="1" applyProtection="1">
      <alignment horizontal="center" vertical="center" wrapText="1"/>
      <protection locked="0"/>
    </xf>
    <xf numFmtId="0" fontId="35" fillId="9" borderId="13" xfId="2" applyFont="1" applyBorder="1" applyAlignment="1" applyProtection="1">
      <alignment horizontal="center" vertical="center" wrapText="1"/>
      <protection locked="0"/>
    </xf>
    <xf numFmtId="0" fontId="35" fillId="9" borderId="55" xfId="2" applyFont="1" applyBorder="1" applyAlignment="1" applyProtection="1">
      <alignment horizontal="center" vertical="center" wrapText="1"/>
      <protection locked="0"/>
    </xf>
    <xf numFmtId="0" fontId="35" fillId="9" borderId="27" xfId="2" applyFont="1" applyBorder="1" applyAlignment="1" applyProtection="1">
      <alignment horizontal="center" vertical="center" wrapText="1"/>
      <protection locked="0"/>
    </xf>
    <xf numFmtId="0" fontId="35" fillId="9" borderId="21" xfId="2" applyFont="1" applyBorder="1" applyAlignment="1" applyProtection="1">
      <alignment horizontal="center" vertical="center" wrapText="1"/>
      <protection locked="0"/>
    </xf>
    <xf numFmtId="0" fontId="35" fillId="9" borderId="48" xfId="2" applyFont="1" applyBorder="1" applyAlignment="1" applyProtection="1">
      <alignment horizontal="center" vertical="center" wrapText="1"/>
      <protection locked="0"/>
    </xf>
    <xf numFmtId="0" fontId="37" fillId="0" borderId="6" xfId="0" applyFont="1" applyBorder="1" applyAlignment="1" applyProtection="1">
      <alignment horizontal="left" wrapText="1"/>
      <protection hidden="1"/>
    </xf>
    <xf numFmtId="0" fontId="37" fillId="0" borderId="7" xfId="0" applyFont="1" applyBorder="1" applyAlignment="1" applyProtection="1">
      <alignment horizontal="left" wrapText="1"/>
      <protection hidden="1"/>
    </xf>
    <xf numFmtId="0" fontId="35" fillId="9" borderId="34" xfId="2" applyFont="1" applyBorder="1" applyAlignment="1" applyProtection="1">
      <alignment horizontal="center"/>
      <protection locked="0"/>
    </xf>
    <xf numFmtId="0" fontId="33" fillId="0" borderId="8" xfId="0" applyFont="1" applyBorder="1" applyAlignment="1" applyProtection="1">
      <alignment horizontal="left" vertical="center"/>
      <protection hidden="1"/>
    </xf>
    <xf numFmtId="0" fontId="33" fillId="0" borderId="29" xfId="0" applyFont="1" applyBorder="1" applyAlignment="1" applyProtection="1">
      <alignment horizontal="left" vertical="center"/>
      <protection hidden="1"/>
    </xf>
    <xf numFmtId="0" fontId="33" fillId="0" borderId="30" xfId="0" applyFont="1" applyBorder="1" applyAlignment="1" applyProtection="1">
      <alignment horizontal="left" vertical="center"/>
      <protection hidden="1"/>
    </xf>
    <xf numFmtId="0" fontId="39" fillId="10" borderId="53" xfId="4" applyFont="1" applyAlignment="1" applyProtection="1">
      <alignment horizontal="center"/>
      <protection hidden="1"/>
    </xf>
    <xf numFmtId="0" fontId="33" fillId="0" borderId="6" xfId="0" applyFont="1" applyBorder="1" applyAlignment="1" applyProtection="1">
      <alignment horizontal="left" vertical="center" wrapText="1"/>
      <protection hidden="1"/>
    </xf>
    <xf numFmtId="0" fontId="33" fillId="0" borderId="7" xfId="0" applyFont="1" applyBorder="1" applyAlignment="1" applyProtection="1">
      <alignment horizontal="left" vertical="center" wrapText="1"/>
      <protection hidden="1"/>
    </xf>
    <xf numFmtId="0" fontId="36" fillId="0" borderId="2"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55" xfId="0" applyFont="1" applyBorder="1" applyAlignment="1" applyProtection="1">
      <alignment horizontal="center" vertical="center" wrapText="1"/>
      <protection hidden="1"/>
    </xf>
    <xf numFmtId="0" fontId="36" fillId="0" borderId="27" xfId="0" applyFont="1" applyBorder="1" applyAlignment="1" applyProtection="1">
      <alignment horizontal="center" vertical="center" wrapText="1"/>
      <protection hidden="1"/>
    </xf>
    <xf numFmtId="0" fontId="36" fillId="0" borderId="21" xfId="0" applyFont="1" applyBorder="1" applyAlignment="1" applyProtection="1">
      <alignment horizontal="center" vertical="center" wrapText="1"/>
      <protection hidden="1"/>
    </xf>
    <xf numFmtId="0" fontId="36" fillId="0" borderId="48" xfId="0" applyFont="1" applyBorder="1" applyAlignment="1" applyProtection="1">
      <alignment horizontal="center" vertical="center" wrapText="1"/>
      <protection hidden="1"/>
    </xf>
    <xf numFmtId="43" fontId="39" fillId="10" borderId="59" xfId="4" applyNumberFormat="1" applyFont="1" applyBorder="1" applyAlignment="1" applyProtection="1">
      <alignment horizontal="center" vertical="center"/>
      <protection hidden="1"/>
    </xf>
    <xf numFmtId="43" fontId="39" fillId="10" borderId="60" xfId="4" applyNumberFormat="1" applyFont="1" applyBorder="1" applyAlignment="1" applyProtection="1">
      <alignment horizontal="center" vertical="center"/>
      <protection hidden="1"/>
    </xf>
    <xf numFmtId="0" fontId="40" fillId="7" borderId="41" xfId="0" applyFont="1" applyFill="1" applyBorder="1" applyAlignment="1" applyProtection="1">
      <alignment horizontal="center" vertical="center" wrapText="1"/>
      <protection hidden="1"/>
    </xf>
    <xf numFmtId="0" fontId="40" fillId="7" borderId="25" xfId="0" applyFont="1" applyFill="1" applyBorder="1" applyAlignment="1" applyProtection="1">
      <alignment horizontal="center" vertical="center" wrapText="1"/>
      <protection hidden="1"/>
    </xf>
    <xf numFmtId="0" fontId="40" fillId="7" borderId="32" xfId="0" applyFont="1" applyFill="1" applyBorder="1" applyAlignment="1" applyProtection="1">
      <alignment horizontal="center" vertical="center" wrapText="1"/>
      <protection hidden="1"/>
    </xf>
    <xf numFmtId="0" fontId="37" fillId="0" borderId="41" xfId="0" applyFont="1" applyBorder="1" applyAlignment="1" applyProtection="1">
      <alignment horizontal="center" vertical="center" wrapText="1"/>
      <protection hidden="1"/>
    </xf>
    <xf numFmtId="0" fontId="37" fillId="0" borderId="25" xfId="0" applyFont="1" applyBorder="1" applyAlignment="1" applyProtection="1">
      <alignment horizontal="center" vertical="center" wrapText="1"/>
      <protection hidden="1"/>
    </xf>
    <xf numFmtId="43" fontId="39" fillId="10" borderId="58" xfId="4" applyNumberFormat="1" applyFont="1" applyBorder="1" applyAlignment="1" applyProtection="1">
      <alignment horizontal="center" vertical="center"/>
      <protection hidden="1"/>
    </xf>
    <xf numFmtId="43" fontId="39" fillId="10" borderId="61" xfId="4" applyNumberFormat="1" applyFont="1" applyBorder="1" applyAlignment="1" applyProtection="1">
      <alignment horizontal="center" vertical="center"/>
      <protection hidden="1"/>
    </xf>
    <xf numFmtId="0" fontId="40" fillId="7" borderId="19" xfId="0" applyFont="1" applyFill="1" applyBorder="1" applyAlignment="1" applyProtection="1">
      <alignment horizontal="center" vertical="center" wrapText="1"/>
      <protection hidden="1"/>
    </xf>
    <xf numFmtId="0" fontId="40" fillId="7" borderId="20" xfId="0" applyFont="1" applyFill="1" applyBorder="1" applyAlignment="1" applyProtection="1">
      <alignment horizontal="center" vertical="center" wrapText="1"/>
      <protection hidden="1"/>
    </xf>
    <xf numFmtId="0" fontId="40" fillId="7" borderId="40" xfId="0" applyFont="1" applyFill="1" applyBorder="1" applyAlignment="1" applyProtection="1">
      <alignment horizontal="center" vertical="center" wrapText="1"/>
      <protection hidden="1"/>
    </xf>
    <xf numFmtId="0" fontId="35" fillId="9" borderId="7" xfId="2" applyFont="1" applyBorder="1" applyAlignment="1" applyProtection="1">
      <alignment horizontal="center" wrapText="1"/>
      <protection locked="0"/>
    </xf>
    <xf numFmtId="0" fontId="37" fillId="0" borderId="28" xfId="0" applyFont="1" applyBorder="1" applyAlignment="1" applyProtection="1">
      <alignment horizontal="center" vertical="center" wrapText="1"/>
      <protection hidden="1"/>
    </xf>
    <xf numFmtId="0" fontId="37" fillId="0" borderId="46" xfId="0" applyFont="1" applyBorder="1" applyAlignment="1" applyProtection="1">
      <alignment horizontal="center" vertical="center" wrapText="1"/>
      <protection hidden="1"/>
    </xf>
    <xf numFmtId="0" fontId="32" fillId="0" borderId="7" xfId="0" applyFont="1" applyBorder="1" applyAlignment="1" applyProtection="1">
      <alignment horizontal="center"/>
      <protection hidden="1"/>
    </xf>
    <xf numFmtId="0" fontId="32" fillId="0" borderId="34" xfId="0" applyFont="1" applyBorder="1" applyAlignment="1" applyProtection="1">
      <alignment horizontal="center"/>
      <protection hidden="1"/>
    </xf>
    <xf numFmtId="0" fontId="37" fillId="0" borderId="37" xfId="0" applyFont="1" applyBorder="1" applyAlignment="1" applyProtection="1">
      <alignment horizontal="center" vertical="center" wrapText="1"/>
      <protection hidden="1"/>
    </xf>
    <xf numFmtId="0" fontId="37" fillId="0" borderId="6" xfId="0" applyFont="1" applyBorder="1" applyAlignment="1" applyProtection="1">
      <alignment horizontal="center" vertical="center" wrapText="1"/>
      <protection hidden="1"/>
    </xf>
    <xf numFmtId="0" fontId="37" fillId="0" borderId="7" xfId="0" applyFont="1" applyBorder="1" applyAlignment="1" applyProtection="1">
      <alignment horizontal="center" vertical="center" wrapText="1"/>
      <protection hidden="1"/>
    </xf>
    <xf numFmtId="0" fontId="39" fillId="10" borderId="34" xfId="4" applyFont="1" applyBorder="1" applyAlignment="1" applyProtection="1">
      <alignment horizontal="center"/>
      <protection hidden="1"/>
    </xf>
    <xf numFmtId="0" fontId="40" fillId="7" borderId="15" xfId="0" applyFont="1" applyFill="1" applyBorder="1" applyAlignment="1" applyProtection="1">
      <alignment horizontal="center" vertical="center" wrapText="1"/>
      <protection hidden="1"/>
    </xf>
    <xf numFmtId="0" fontId="40" fillId="7" borderId="16" xfId="0" applyFont="1" applyFill="1" applyBorder="1" applyAlignment="1" applyProtection="1">
      <alignment horizontal="center" vertical="center" wrapText="1"/>
      <protection hidden="1"/>
    </xf>
    <xf numFmtId="0" fontId="40" fillId="7" borderId="17" xfId="0" applyFont="1" applyFill="1" applyBorder="1" applyAlignment="1" applyProtection="1">
      <alignment horizontal="center" vertical="center" wrapText="1"/>
      <protection hidden="1"/>
    </xf>
    <xf numFmtId="0" fontId="33" fillId="0" borderId="19" xfId="0" applyFont="1" applyBorder="1" applyAlignment="1" applyProtection="1">
      <alignment horizontal="center" vertical="center" wrapText="1"/>
      <protection hidden="1"/>
    </xf>
    <xf numFmtId="0" fontId="33" fillId="0" borderId="24" xfId="0" applyFont="1" applyBorder="1" applyAlignment="1" applyProtection="1">
      <alignment horizontal="center" vertical="center" wrapText="1"/>
      <protection hidden="1"/>
    </xf>
    <xf numFmtId="0" fontId="33" fillId="0" borderId="20" xfId="0" applyFont="1" applyBorder="1" applyAlignment="1" applyProtection="1">
      <alignment horizontal="center" vertical="center" wrapText="1"/>
      <protection hidden="1"/>
    </xf>
    <xf numFmtId="0" fontId="37" fillId="0" borderId="19" xfId="0" applyFont="1" applyBorder="1" applyAlignment="1" applyProtection="1">
      <alignment horizontal="center" vertical="center" wrapText="1"/>
      <protection hidden="1"/>
    </xf>
    <xf numFmtId="0" fontId="37" fillId="0" borderId="20" xfId="0" applyFont="1" applyBorder="1" applyAlignment="1" applyProtection="1">
      <alignment horizontal="center" vertical="center" wrapText="1"/>
      <protection hidden="1"/>
    </xf>
    <xf numFmtId="0" fontId="37" fillId="0" borderId="24" xfId="0" applyFont="1" applyBorder="1" applyAlignment="1" applyProtection="1">
      <alignment horizontal="center" vertical="center" wrapText="1"/>
      <protection hidden="1"/>
    </xf>
    <xf numFmtId="0" fontId="32" fillId="0" borderId="0" xfId="0" applyFont="1" applyProtection="1">
      <protection hidden="1"/>
    </xf>
    <xf numFmtId="0" fontId="32" fillId="0" borderId="38" xfId="0" applyFont="1" applyBorder="1" applyProtection="1">
      <protection hidden="1"/>
    </xf>
    <xf numFmtId="0" fontId="32" fillId="0" borderId="23" xfId="0" applyFont="1" applyBorder="1" applyProtection="1">
      <protection hidden="1"/>
    </xf>
    <xf numFmtId="0" fontId="32" fillId="0" borderId="39" xfId="0" applyFont="1" applyBorder="1" applyProtection="1">
      <protection hidden="1"/>
    </xf>
    <xf numFmtId="0" fontId="37" fillId="0" borderId="22" xfId="0" applyFont="1" applyBorder="1" applyAlignment="1" applyProtection="1">
      <alignment horizontal="center" vertical="center" wrapText="1"/>
      <protection hidden="1"/>
    </xf>
    <xf numFmtId="0" fontId="37" fillId="0" borderId="23" xfId="0" applyFont="1" applyBorder="1" applyAlignment="1" applyProtection="1">
      <alignment horizontal="center" vertical="center" wrapText="1"/>
      <protection hidden="1"/>
    </xf>
    <xf numFmtId="0" fontId="0" fillId="0" borderId="0" xfId="0"/>
    <xf numFmtId="0" fontId="21" fillId="4" borderId="7" xfId="0" applyFont="1" applyFill="1" applyBorder="1" applyAlignment="1" applyProtection="1">
      <alignment horizontal="left" vertical="center" wrapText="1"/>
      <protection hidden="1"/>
    </xf>
    <xf numFmtId="0" fontId="6" fillId="0" borderId="7" xfId="0" applyFont="1" applyBorder="1" applyAlignment="1" applyProtection="1">
      <alignment horizontal="left"/>
      <protection hidden="1"/>
    </xf>
    <xf numFmtId="0" fontId="11" fillId="9" borderId="53" xfId="2" applyFont="1" applyAlignment="1" applyProtection="1">
      <alignment horizontal="center"/>
      <protection locked="0"/>
    </xf>
    <xf numFmtId="0" fontId="49" fillId="7" borderId="15"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wrapText="1"/>
      <protection hidden="1"/>
    </xf>
    <xf numFmtId="0" fontId="49" fillId="7" borderId="17" xfId="0" applyFont="1" applyFill="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0" fontId="12" fillId="0" borderId="24" xfId="0" applyFont="1" applyBorder="1" applyAlignment="1" applyProtection="1">
      <alignment horizontal="center" vertical="center" wrapText="1"/>
      <protection hidden="1"/>
    </xf>
    <xf numFmtId="0" fontId="12" fillId="7" borderId="3" xfId="0" applyFont="1" applyFill="1" applyBorder="1" applyAlignment="1" applyProtection="1">
      <alignment horizontal="center" vertical="center" wrapText="1"/>
      <protection hidden="1"/>
    </xf>
    <xf numFmtId="0" fontId="12" fillId="7" borderId="4" xfId="0" applyFont="1" applyFill="1" applyBorder="1" applyAlignment="1" applyProtection="1">
      <alignment horizontal="center" vertical="center" wrapText="1"/>
      <protection hidden="1"/>
    </xf>
    <xf numFmtId="0" fontId="12" fillId="7" borderId="6" xfId="0" applyFont="1" applyFill="1" applyBorder="1" applyAlignment="1" applyProtection="1">
      <alignment horizontal="center" vertical="center" wrapText="1"/>
      <protection hidden="1"/>
    </xf>
    <xf numFmtId="0" fontId="12" fillId="7" borderId="7" xfId="0" applyFont="1" applyFill="1" applyBorder="1" applyAlignment="1" applyProtection="1">
      <alignment horizontal="center" vertical="center" wrapText="1"/>
      <protection hidden="1"/>
    </xf>
    <xf numFmtId="0" fontId="11" fillId="9" borderId="67" xfId="2" applyFont="1" applyBorder="1" applyAlignment="1" applyProtection="1">
      <alignment horizontal="center" vertical="center" wrapText="1"/>
      <protection locked="0"/>
    </xf>
    <xf numFmtId="0" fontId="11" fillId="9" borderId="53" xfId="2" applyFont="1" applyAlignment="1" applyProtection="1">
      <alignment horizontal="center" vertical="center" wrapText="1"/>
      <protection locked="0"/>
    </xf>
    <xf numFmtId="0" fontId="12" fillId="7" borderId="17" xfId="0" applyFont="1" applyFill="1" applyBorder="1" applyAlignment="1" applyProtection="1">
      <alignment horizontal="center" vertical="center" wrapText="1"/>
      <protection hidden="1"/>
    </xf>
    <xf numFmtId="0" fontId="12" fillId="7" borderId="48"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0" fontId="6" fillId="7" borderId="30" xfId="0" applyFont="1" applyFill="1" applyBorder="1" applyAlignment="1" applyProtection="1">
      <alignment horizontal="center"/>
      <protection hidden="1"/>
    </xf>
    <xf numFmtId="0" fontId="6" fillId="7" borderId="7" xfId="0" applyFont="1" applyFill="1" applyBorder="1" applyAlignment="1" applyProtection="1">
      <alignment horizontal="center"/>
      <protection hidden="1"/>
    </xf>
    <xf numFmtId="0" fontId="49" fillId="7" borderId="19" xfId="0" applyFont="1" applyFill="1" applyBorder="1" applyAlignment="1" applyProtection="1">
      <alignment horizontal="center" vertical="center" wrapText="1"/>
      <protection hidden="1"/>
    </xf>
    <xf numFmtId="0" fontId="49" fillId="7" borderId="20" xfId="0" applyFont="1" applyFill="1" applyBorder="1" applyAlignment="1" applyProtection="1">
      <alignment horizontal="center" vertical="center" wrapText="1"/>
      <protection hidden="1"/>
    </xf>
    <xf numFmtId="0" fontId="49" fillId="7" borderId="40" xfId="0" applyFont="1" applyFill="1" applyBorder="1" applyAlignment="1" applyProtection="1">
      <alignment horizontal="center" vertical="center" wrapText="1"/>
      <protection hidden="1"/>
    </xf>
    <xf numFmtId="0" fontId="21" fillId="4" borderId="50" xfId="0" applyFont="1" applyFill="1" applyBorder="1" applyAlignment="1" applyProtection="1">
      <alignment horizontal="center" vertical="center" wrapText="1"/>
      <protection hidden="1"/>
    </xf>
    <xf numFmtId="0" fontId="21" fillId="4" borderId="16" xfId="0" applyFont="1" applyFill="1" applyBorder="1" applyAlignment="1" applyProtection="1">
      <alignment horizontal="center" vertical="center" wrapText="1"/>
      <protection hidden="1"/>
    </xf>
    <xf numFmtId="0" fontId="21" fillId="4" borderId="47" xfId="0" applyFont="1" applyFill="1" applyBorder="1" applyAlignment="1" applyProtection="1">
      <alignment horizontal="center" vertical="center" wrapText="1"/>
      <protection hidden="1"/>
    </xf>
    <xf numFmtId="0" fontId="21" fillId="4" borderId="14" xfId="0" applyFont="1" applyFill="1" applyBorder="1" applyAlignment="1" applyProtection="1">
      <alignment horizontal="center" vertical="center" wrapText="1"/>
      <protection hidden="1"/>
    </xf>
    <xf numFmtId="0" fontId="21" fillId="4" borderId="0" xfId="0" applyFont="1" applyFill="1" applyAlignment="1" applyProtection="1">
      <alignment horizontal="center" vertical="center" wrapText="1"/>
      <protection hidden="1"/>
    </xf>
    <xf numFmtId="0" fontId="21" fillId="4" borderId="26" xfId="0" applyFont="1" applyFill="1" applyBorder="1" applyAlignment="1" applyProtection="1">
      <alignment horizontal="center" vertical="center" wrapText="1"/>
      <protection hidden="1"/>
    </xf>
    <xf numFmtId="0" fontId="11" fillId="9" borderId="59" xfId="2" applyFont="1" applyBorder="1" applyAlignment="1" applyProtection="1">
      <alignment horizontal="center"/>
      <protection locked="0"/>
    </xf>
    <xf numFmtId="0" fontId="11" fillId="9" borderId="68" xfId="2" applyFont="1" applyBorder="1" applyAlignment="1" applyProtection="1">
      <alignment horizontal="center" vertical="center" wrapText="1"/>
      <protection locked="0"/>
    </xf>
    <xf numFmtId="0" fontId="11" fillId="9" borderId="59" xfId="2" applyFont="1" applyBorder="1" applyAlignment="1" applyProtection="1">
      <alignment horizontal="center" vertical="center" wrapText="1"/>
      <protection locked="0"/>
    </xf>
    <xf numFmtId="0" fontId="9" fillId="7" borderId="4" xfId="0" applyFont="1" applyFill="1" applyBorder="1" applyAlignment="1" applyProtection="1">
      <alignment horizontal="center" vertical="center" wrapText="1"/>
      <protection hidden="1"/>
    </xf>
    <xf numFmtId="0" fontId="12" fillId="7" borderId="16" xfId="0" applyFont="1" applyFill="1" applyBorder="1" applyAlignment="1" applyProtection="1">
      <alignment horizontal="center" vertical="center" wrapText="1"/>
      <protection hidden="1"/>
    </xf>
    <xf numFmtId="0" fontId="12" fillId="7" borderId="21" xfId="0" applyFont="1" applyFill="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24"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43" fontId="14" fillId="10" borderId="58" xfId="4" applyNumberFormat="1" applyFont="1" applyBorder="1" applyAlignment="1" applyProtection="1">
      <alignment horizontal="center" vertical="center"/>
      <protection hidden="1"/>
    </xf>
    <xf numFmtId="43" fontId="14" fillId="10" borderId="61" xfId="4" applyNumberFormat="1" applyFont="1" applyBorder="1" applyAlignment="1" applyProtection="1">
      <alignment horizontal="center" vertical="center"/>
      <protection hidden="1"/>
    </xf>
    <xf numFmtId="0" fontId="9" fillId="0" borderId="41"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21" fillId="4" borderId="4" xfId="0" applyFont="1" applyFill="1" applyBorder="1" applyAlignment="1" applyProtection="1">
      <alignment horizontal="center" vertical="center" textRotation="90" wrapText="1"/>
      <protection hidden="1"/>
    </xf>
    <xf numFmtId="0" fontId="21" fillId="4" borderId="4" xfId="0" applyFont="1" applyFill="1" applyBorder="1" applyAlignment="1" applyProtection="1">
      <alignment horizontal="center" vertical="center" wrapText="1"/>
      <protection hidden="1"/>
    </xf>
    <xf numFmtId="0" fontId="21" fillId="4" borderId="45" xfId="0" applyFont="1" applyFill="1" applyBorder="1" applyAlignment="1" applyProtection="1">
      <alignment horizontal="center" vertical="center" wrapText="1"/>
      <protection hidden="1"/>
    </xf>
    <xf numFmtId="0" fontId="21" fillId="4" borderId="28" xfId="0" applyFont="1" applyFill="1" applyBorder="1" applyAlignment="1" applyProtection="1">
      <alignment horizontal="center" vertical="center" wrapText="1"/>
      <protection hidden="1"/>
    </xf>
    <xf numFmtId="0" fontId="8" fillId="0" borderId="56"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55" xfId="0" applyFont="1" applyBorder="1" applyAlignment="1" applyProtection="1">
      <alignment horizontal="center" vertical="center" wrapText="1"/>
      <protection hidden="1"/>
    </xf>
    <xf numFmtId="0" fontId="15" fillId="0" borderId="7" xfId="0" applyFont="1" applyBorder="1" applyAlignment="1" applyProtection="1">
      <alignment horizontal="left"/>
      <protection hidden="1"/>
    </xf>
    <xf numFmtId="0" fontId="0" fillId="0" borderId="69" xfId="0" applyBorder="1"/>
    <xf numFmtId="0" fontId="22" fillId="4" borderId="28" xfId="0" applyFont="1" applyFill="1" applyBorder="1" applyAlignment="1" applyProtection="1">
      <alignment horizontal="center" vertical="center" wrapText="1"/>
      <protection hidden="1"/>
    </xf>
    <xf numFmtId="0" fontId="21" fillId="4" borderId="3" xfId="0" applyFont="1" applyFill="1" applyBorder="1" applyAlignment="1" applyProtection="1">
      <alignment horizontal="center" vertical="center" textRotation="90" wrapText="1"/>
      <protection hidden="1"/>
    </xf>
    <xf numFmtId="0" fontId="12" fillId="0" borderId="41" xfId="0" applyFont="1" applyBorder="1" applyAlignment="1" applyProtection="1">
      <alignment horizontal="center" vertical="center" wrapText="1"/>
      <protection hidden="1"/>
    </xf>
    <xf numFmtId="0" fontId="12" fillId="7" borderId="37" xfId="0" applyFont="1" applyFill="1" applyBorder="1" applyAlignment="1" applyProtection="1">
      <alignment horizontal="center" vertical="center" wrapText="1"/>
      <protection hidden="1"/>
    </xf>
    <xf numFmtId="0" fontId="12" fillId="7" borderId="28" xfId="0" applyFont="1" applyFill="1" applyBorder="1" applyAlignment="1" applyProtection="1">
      <alignment horizontal="center" vertical="center" wrapText="1"/>
      <protection hidden="1"/>
    </xf>
    <xf numFmtId="43" fontId="14" fillId="10" borderId="25" xfId="4" applyNumberFormat="1" applyFont="1" applyBorder="1" applyAlignment="1" applyProtection="1">
      <alignment horizontal="center" vertical="center"/>
      <protection hidden="1"/>
    </xf>
    <xf numFmtId="43" fontId="14" fillId="10" borderId="32" xfId="4" applyNumberFormat="1" applyFont="1" applyBorder="1" applyAlignment="1" applyProtection="1">
      <alignment horizontal="center" vertical="center"/>
      <protection hidden="1"/>
    </xf>
    <xf numFmtId="0" fontId="9" fillId="7" borderId="28" xfId="0" applyFont="1" applyFill="1" applyBorder="1" applyAlignment="1" applyProtection="1">
      <alignment horizontal="center" vertical="center" wrapText="1"/>
      <protection hidden="1"/>
    </xf>
    <xf numFmtId="0" fontId="12" fillId="7" borderId="46" xfId="0" applyFont="1" applyFill="1" applyBorder="1" applyAlignment="1" applyProtection="1">
      <alignment horizontal="center" vertical="center" wrapText="1"/>
      <protection hidden="1"/>
    </xf>
    <xf numFmtId="0" fontId="12" fillId="7" borderId="34" xfId="0" applyFont="1" applyFill="1" applyBorder="1" applyAlignment="1" applyProtection="1">
      <alignment horizontal="center" vertical="center" wrapText="1"/>
      <protection hidden="1"/>
    </xf>
    <xf numFmtId="0" fontId="11" fillId="9" borderId="65" xfId="2" applyFont="1" applyBorder="1" applyAlignment="1" applyProtection="1">
      <alignment horizontal="center"/>
      <protection locked="0"/>
    </xf>
    <xf numFmtId="0" fontId="6" fillId="0" borderId="8" xfId="0" applyFont="1" applyBorder="1" applyProtection="1">
      <protection hidden="1"/>
    </xf>
    <xf numFmtId="0" fontId="6" fillId="0" borderId="29" xfId="0" applyFont="1" applyBorder="1" applyProtection="1">
      <protection hidden="1"/>
    </xf>
    <xf numFmtId="0" fontId="6" fillId="0" borderId="30" xfId="0" applyFont="1" applyBorder="1" applyProtection="1">
      <protection hidden="1"/>
    </xf>
    <xf numFmtId="0" fontId="0" fillId="0" borderId="47" xfId="0" applyBorder="1"/>
    <xf numFmtId="0" fontId="0" fillId="0" borderId="26" xfId="0" applyBorder="1"/>
    <xf numFmtId="0" fontId="0" fillId="0" borderId="31" xfId="0" applyBorder="1"/>
  </cellXfs>
  <cellStyles count="5">
    <cellStyle name="Calcolo" xfId="4" builtinId="22"/>
    <cellStyle name="Input" xfId="2" builtinId="20"/>
    <cellStyle name="Migliaia" xfId="1" builtinId="3"/>
    <cellStyle name="Normale" xfId="0" builtinId="0"/>
    <cellStyle name="Output" xfId="3" builtinId="21"/>
  </cellStyles>
  <dxfs count="0"/>
  <tableStyles count="0" defaultTableStyle="TableStyleMedium2" defaultPivotStyle="PivotStyleLight16"/>
  <colors>
    <mruColors>
      <color rgb="FFCCFFCC"/>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0</xdr:colOff>
      <xdr:row>21</xdr:row>
      <xdr:rowOff>0</xdr:rowOff>
    </xdr:from>
    <xdr:to>
      <xdr:col>5</xdr:col>
      <xdr:colOff>396551</xdr:colOff>
      <xdr:row>21</xdr:row>
      <xdr:rowOff>0</xdr:rowOff>
    </xdr:to>
    <xdr:sp macro="" textlink="">
      <xdr:nvSpPr>
        <xdr:cNvPr id="3" name="Text Box 3">
          <a:extLst>
            <a:ext uri="{FF2B5EF4-FFF2-40B4-BE49-F238E27FC236}">
              <a16:creationId xmlns:a16="http://schemas.microsoft.com/office/drawing/2014/main" id="{5DDEF9C2-A243-46D0-AF52-1ECF7FC1B12D}"/>
            </a:ext>
          </a:extLst>
        </xdr:cNvPr>
        <xdr:cNvSpPr txBox="1">
          <a:spLocks noChangeArrowheads="1"/>
        </xdr:cNvSpPr>
      </xdr:nvSpPr>
      <xdr:spPr bwMode="auto">
        <a:xfrm>
          <a:off x="320431" y="5111262"/>
          <a:ext cx="396551" cy="0"/>
        </a:xfrm>
        <a:prstGeom prst="rect">
          <a:avLst/>
        </a:prstGeom>
        <a:noFill/>
        <a:ln w="9525">
          <a:noFill/>
          <a:miter lim="800000"/>
          <a:headEnd/>
          <a:tailEnd/>
        </a:ln>
      </xdr:spPr>
      <xdr:txBody>
        <a:bodyPr vertOverflow="clip" wrap="square" lIns="27432" tIns="22860" rIns="0" bIns="0" anchor="t" upright="1"/>
        <a:lstStyle/>
        <a:p>
          <a:pPr algn="l" rtl="0">
            <a:defRPr sz="1000"/>
          </a:pPr>
          <a:r>
            <a:rPr lang="it-IT" sz="800" b="0" i="0" u="none" strike="noStrike" baseline="0">
              <a:solidFill>
                <a:srgbClr val="000000"/>
              </a:solidFill>
              <a:latin typeface="Arial"/>
              <a:cs typeface="Arial"/>
            </a:rPr>
            <a:t>DATI METRICI</a:t>
          </a:r>
        </a:p>
        <a:p>
          <a:pPr algn="l" rtl="0">
            <a:defRPr sz="1000"/>
          </a:pPr>
          <a:endParaRPr lang="it-IT" sz="800" b="0" i="0" u="none" strike="noStrike" baseline="0">
            <a:solidFill>
              <a:srgbClr val="000000"/>
            </a:solidFill>
            <a:latin typeface="Arial"/>
            <a:cs typeface="Arial"/>
          </a:endParaRPr>
        </a:p>
      </xdr:txBody>
    </xdr:sp>
    <xdr:clientData/>
  </xdr:twoCellAnchor>
  <xdr:twoCellAnchor>
    <xdr:from>
      <xdr:col>5</xdr:col>
      <xdr:colOff>0</xdr:colOff>
      <xdr:row>33</xdr:row>
      <xdr:rowOff>0</xdr:rowOff>
    </xdr:from>
    <xdr:to>
      <xdr:col>5</xdr:col>
      <xdr:colOff>396551</xdr:colOff>
      <xdr:row>33</xdr:row>
      <xdr:rowOff>0</xdr:rowOff>
    </xdr:to>
    <xdr:sp macro="" textlink="">
      <xdr:nvSpPr>
        <xdr:cNvPr id="2" name="Text Box 3">
          <a:extLst>
            <a:ext uri="{FF2B5EF4-FFF2-40B4-BE49-F238E27FC236}">
              <a16:creationId xmlns:a16="http://schemas.microsoft.com/office/drawing/2014/main" id="{77232F9C-48F8-46F6-BAB6-C8E1FA3CD422}"/>
            </a:ext>
          </a:extLst>
        </xdr:cNvPr>
        <xdr:cNvSpPr txBox="1">
          <a:spLocks noChangeArrowheads="1"/>
        </xdr:cNvSpPr>
      </xdr:nvSpPr>
      <xdr:spPr bwMode="auto">
        <a:xfrm>
          <a:off x="728382" y="5221941"/>
          <a:ext cx="396551" cy="0"/>
        </a:xfrm>
        <a:prstGeom prst="rect">
          <a:avLst/>
        </a:prstGeom>
        <a:noFill/>
        <a:ln w="9525">
          <a:noFill/>
          <a:miter lim="800000"/>
          <a:headEnd/>
          <a:tailEnd/>
        </a:ln>
      </xdr:spPr>
      <xdr:txBody>
        <a:bodyPr vertOverflow="clip" wrap="square" lIns="27432" tIns="22860" rIns="0" bIns="0" anchor="t" upright="1"/>
        <a:lstStyle/>
        <a:p>
          <a:pPr algn="l" rtl="0">
            <a:defRPr sz="1000"/>
          </a:pPr>
          <a:r>
            <a:rPr lang="it-IT" sz="800" b="0" i="0" u="none" strike="noStrike" baseline="0">
              <a:solidFill>
                <a:srgbClr val="000000"/>
              </a:solidFill>
              <a:latin typeface="Arial"/>
              <a:cs typeface="Arial"/>
            </a:rPr>
            <a:t>DATI METRICI</a:t>
          </a:r>
        </a:p>
        <a:p>
          <a:pPr algn="l" rtl="0">
            <a:defRPr sz="1000"/>
          </a:pPr>
          <a:endParaRPr lang="it-IT" sz="8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719E4-1752-40C1-867C-E565AD9E9ED7}">
  <sheetPr codeName="Foglio1"/>
  <dimension ref="A1:L59"/>
  <sheetViews>
    <sheetView tabSelected="1" zoomScale="87" zoomScaleNormal="100" workbookViewId="0">
      <selection sqref="A1:L1"/>
    </sheetView>
  </sheetViews>
  <sheetFormatPr defaultRowHeight="14.25"/>
  <cols>
    <col min="1" max="4" width="9.140625" style="1"/>
    <col min="5" max="5" width="21.85546875" style="1" customWidth="1"/>
    <col min="6" max="6" width="16.140625" style="1" customWidth="1"/>
    <col min="7" max="7" width="18.28515625" style="1" customWidth="1"/>
    <col min="8" max="8" width="9.140625" style="1"/>
    <col min="9" max="9" width="1.85546875" style="1" customWidth="1"/>
    <col min="10" max="16384" width="9.140625" style="1"/>
  </cols>
  <sheetData>
    <row r="1" spans="1:12">
      <c r="A1" s="512"/>
      <c r="B1" s="513"/>
      <c r="C1" s="513"/>
      <c r="D1" s="513"/>
      <c r="E1" s="513"/>
      <c r="F1" s="513"/>
      <c r="G1" s="513"/>
      <c r="H1" s="513"/>
      <c r="I1" s="513"/>
      <c r="J1" s="513"/>
      <c r="K1" s="513"/>
      <c r="L1" s="514"/>
    </row>
    <row r="2" spans="1:12" ht="15" customHeight="1">
      <c r="A2" s="226" t="s">
        <v>83</v>
      </c>
      <c r="B2" s="226"/>
      <c r="C2" s="226"/>
      <c r="D2" s="226"/>
      <c r="E2" s="226"/>
      <c r="F2" s="226"/>
      <c r="G2" s="226"/>
      <c r="H2" s="226"/>
      <c r="I2" s="226"/>
      <c r="J2" s="226"/>
      <c r="K2" s="226"/>
      <c r="L2" s="226"/>
    </row>
    <row r="3" spans="1:12" ht="15" customHeight="1">
      <c r="A3" s="226"/>
      <c r="B3" s="226"/>
      <c r="C3" s="226"/>
      <c r="D3" s="226"/>
      <c r="E3" s="226"/>
      <c r="F3" s="226"/>
      <c r="G3" s="226"/>
      <c r="H3" s="226"/>
      <c r="I3" s="226"/>
      <c r="J3" s="226"/>
      <c r="K3" s="226"/>
      <c r="L3" s="226"/>
    </row>
    <row r="4" spans="1:12" ht="15" customHeight="1">
      <c r="A4" s="226"/>
      <c r="B4" s="226"/>
      <c r="C4" s="226"/>
      <c r="D4" s="226"/>
      <c r="E4" s="226"/>
      <c r="F4" s="226"/>
      <c r="G4" s="226"/>
      <c r="H4" s="226"/>
      <c r="I4" s="226"/>
      <c r="J4" s="226"/>
      <c r="K4" s="226"/>
      <c r="L4" s="226"/>
    </row>
    <row r="5" spans="1:12" ht="15" customHeight="1">
      <c r="A5" s="226"/>
      <c r="B5" s="226"/>
      <c r="C5" s="226"/>
      <c r="D5" s="226"/>
      <c r="E5" s="226"/>
      <c r="F5" s="226"/>
      <c r="G5" s="226"/>
      <c r="H5" s="226"/>
      <c r="I5" s="226"/>
      <c r="J5" s="226"/>
      <c r="K5" s="226"/>
      <c r="L5" s="226"/>
    </row>
    <row r="6" spans="1:12" ht="15" customHeight="1">
      <c r="A6" s="226"/>
      <c r="B6" s="226"/>
      <c r="C6" s="226"/>
      <c r="D6" s="226"/>
      <c r="E6" s="226"/>
      <c r="F6" s="226"/>
      <c r="G6" s="226"/>
      <c r="H6" s="226"/>
      <c r="I6" s="226"/>
      <c r="J6" s="226"/>
      <c r="K6" s="226"/>
      <c r="L6" s="226"/>
    </row>
    <row r="7" spans="1:12" ht="15" customHeight="1">
      <c r="A7" s="226"/>
      <c r="B7" s="226"/>
      <c r="C7" s="226"/>
      <c r="D7" s="226"/>
      <c r="E7" s="226"/>
      <c r="F7" s="226"/>
      <c r="G7" s="226"/>
      <c r="H7" s="226"/>
      <c r="I7" s="226"/>
      <c r="J7" s="226"/>
      <c r="K7" s="226"/>
      <c r="L7" s="226"/>
    </row>
    <row r="8" spans="1:12" ht="15.75" customHeight="1">
      <c r="A8" s="226"/>
      <c r="B8" s="226"/>
      <c r="C8" s="226"/>
      <c r="D8" s="226"/>
      <c r="E8" s="226"/>
      <c r="F8" s="226"/>
      <c r="G8" s="226"/>
      <c r="H8" s="226"/>
      <c r="I8" s="226"/>
      <c r="J8" s="226"/>
      <c r="K8" s="226"/>
      <c r="L8" s="226"/>
    </row>
    <row r="9" spans="1:12">
      <c r="A9" s="2"/>
      <c r="L9" s="3"/>
    </row>
    <row r="10" spans="1:12">
      <c r="A10" s="2"/>
      <c r="L10" s="3"/>
    </row>
    <row r="11" spans="1:12" ht="15.75" customHeight="1">
      <c r="A11" s="224" t="s">
        <v>14</v>
      </c>
      <c r="B11" s="224"/>
      <c r="C11" s="224"/>
      <c r="D11" s="224"/>
      <c r="E11" s="224"/>
      <c r="F11" s="224"/>
      <c r="G11" s="224"/>
      <c r="H11" s="224"/>
      <c r="I11" s="224"/>
      <c r="J11" s="224"/>
      <c r="K11" s="224"/>
      <c r="L11" s="224"/>
    </row>
    <row r="12" spans="1:12" ht="15" customHeight="1">
      <c r="A12" s="225"/>
      <c r="B12" s="225"/>
      <c r="C12" s="225"/>
      <c r="D12" s="225"/>
      <c r="E12" s="225"/>
      <c r="F12" s="225"/>
      <c r="G12" s="225"/>
      <c r="H12" s="225"/>
      <c r="I12" s="225"/>
      <c r="J12" s="225"/>
      <c r="K12" s="225"/>
      <c r="L12" s="225"/>
    </row>
    <row r="13" spans="1:12" ht="15" customHeight="1">
      <c r="A13" s="225"/>
      <c r="B13" s="225"/>
      <c r="C13" s="225"/>
      <c r="D13" s="225"/>
      <c r="E13" s="225"/>
      <c r="F13" s="225"/>
      <c r="G13" s="225"/>
      <c r="H13" s="225"/>
      <c r="I13" s="225"/>
      <c r="J13" s="225"/>
      <c r="K13" s="225"/>
      <c r="L13" s="225"/>
    </row>
    <row r="14" spans="1:12" ht="15" customHeight="1">
      <c r="A14" s="225"/>
      <c r="B14" s="225"/>
      <c r="C14" s="225"/>
      <c r="D14" s="225"/>
      <c r="E14" s="225"/>
      <c r="F14" s="225"/>
      <c r="G14" s="225"/>
      <c r="H14" s="225"/>
      <c r="I14" s="225"/>
      <c r="J14" s="225"/>
      <c r="K14" s="225"/>
      <c r="L14" s="225"/>
    </row>
    <row r="15" spans="1:12" ht="15.75">
      <c r="A15" s="224"/>
      <c r="B15" s="224"/>
      <c r="C15" s="224"/>
      <c r="D15" s="224"/>
      <c r="E15" s="224"/>
      <c r="F15" s="224"/>
      <c r="G15" s="224"/>
      <c r="H15" s="224"/>
      <c r="I15" s="224"/>
      <c r="J15" s="224"/>
      <c r="K15" s="224"/>
      <c r="L15" s="224"/>
    </row>
    <row r="16" spans="1:12">
      <c r="A16" s="233" t="s">
        <v>103</v>
      </c>
      <c r="B16" s="234"/>
      <c r="C16" s="235"/>
      <c r="D16" s="239"/>
      <c r="E16" s="231" t="s">
        <v>0</v>
      </c>
      <c r="F16" s="232"/>
      <c r="G16" s="232"/>
      <c r="H16" s="232"/>
      <c r="I16" s="232"/>
      <c r="J16" s="232"/>
      <c r="K16" s="232"/>
      <c r="L16" s="232"/>
    </row>
    <row r="17" spans="1:12">
      <c r="A17" s="236"/>
      <c r="B17" s="237"/>
      <c r="C17" s="238"/>
      <c r="D17" s="230"/>
      <c r="E17" s="231"/>
      <c r="F17" s="232"/>
      <c r="G17" s="232"/>
      <c r="H17" s="232"/>
      <c r="I17" s="232"/>
      <c r="J17" s="232"/>
      <c r="K17" s="232"/>
      <c r="L17" s="232"/>
    </row>
    <row r="18" spans="1:12" ht="24" customHeight="1">
      <c r="A18" s="228" t="s">
        <v>34</v>
      </c>
      <c r="B18" s="228"/>
      <c r="C18" s="5" t="s">
        <v>13</v>
      </c>
      <c r="D18" s="230"/>
      <c r="E18" s="230"/>
      <c r="F18" s="230"/>
      <c r="G18" s="230"/>
      <c r="L18" s="3"/>
    </row>
    <row r="19" spans="1:12" ht="24" customHeight="1">
      <c r="A19" s="229"/>
      <c r="B19" s="229"/>
      <c r="C19" s="6" t="s">
        <v>35</v>
      </c>
      <c r="D19" s="232"/>
      <c r="E19" s="232"/>
      <c r="F19" s="232"/>
      <c r="G19" s="232"/>
      <c r="L19" s="3"/>
    </row>
    <row r="20" spans="1:12">
      <c r="A20" s="2"/>
      <c r="L20" s="3"/>
    </row>
    <row r="21" spans="1:12">
      <c r="A21" s="227" t="s">
        <v>84</v>
      </c>
      <c r="B21" s="227"/>
      <c r="C21" s="227"/>
      <c r="D21" s="227"/>
      <c r="E21" s="227"/>
      <c r="F21" s="227"/>
      <c r="G21" s="227"/>
      <c r="L21" s="3"/>
    </row>
    <row r="22" spans="1:12">
      <c r="A22" s="227"/>
      <c r="B22" s="227"/>
      <c r="C22" s="227"/>
      <c r="D22" s="227"/>
      <c r="E22" s="227"/>
      <c r="F22" s="227"/>
      <c r="G22" s="227"/>
      <c r="L22" s="3"/>
    </row>
    <row r="23" spans="1:12">
      <c r="A23" s="259" t="s">
        <v>85</v>
      </c>
      <c r="B23" s="259"/>
      <c r="C23" s="259"/>
      <c r="D23" s="259"/>
      <c r="E23" s="259"/>
      <c r="F23" s="8"/>
      <c r="G23" s="260">
        <f>+COUNTIF(F23:F26,"SI")*0.05</f>
        <v>0</v>
      </c>
      <c r="L23" s="3"/>
    </row>
    <row r="24" spans="1:12">
      <c r="A24" s="259" t="s">
        <v>86</v>
      </c>
      <c r="B24" s="259"/>
      <c r="C24" s="259"/>
      <c r="D24" s="259"/>
      <c r="E24" s="259"/>
      <c r="F24" s="8"/>
      <c r="G24" s="260"/>
      <c r="L24" s="3"/>
    </row>
    <row r="25" spans="1:12">
      <c r="A25" s="259" t="s">
        <v>87</v>
      </c>
      <c r="B25" s="259"/>
      <c r="C25" s="259"/>
      <c r="D25" s="259"/>
      <c r="E25" s="259"/>
      <c r="F25" s="8"/>
      <c r="G25" s="260"/>
      <c r="L25" s="3"/>
    </row>
    <row r="26" spans="1:12">
      <c r="A26" s="259" t="s">
        <v>88</v>
      </c>
      <c r="B26" s="259"/>
      <c r="C26" s="259"/>
      <c r="D26" s="259"/>
      <c r="E26" s="259"/>
      <c r="F26" s="8"/>
      <c r="G26" s="260"/>
      <c r="L26" s="3"/>
    </row>
    <row r="27" spans="1:12">
      <c r="A27" s="2"/>
      <c r="L27" s="3"/>
    </row>
    <row r="28" spans="1:12">
      <c r="A28" s="266" t="s">
        <v>15</v>
      </c>
      <c r="B28" s="266"/>
      <c r="C28" s="266"/>
      <c r="D28" s="266"/>
      <c r="E28" s="266"/>
      <c r="F28" s="7"/>
      <c r="L28" s="3"/>
    </row>
    <row r="29" spans="1:12" ht="15">
      <c r="A29" s="231" t="s">
        <v>22</v>
      </c>
      <c r="B29" s="231"/>
      <c r="C29" s="231"/>
      <c r="D29" s="231"/>
      <c r="E29" s="231"/>
      <c r="F29" s="9">
        <f>+IFERROR(+IF(INT(F28)&lt;8,"ERRORE",IF(INT(F28)&lt;16,A47,IF(INT(F28)&lt;24,A48,A49)))*(1+G23),0)</f>
        <v>0</v>
      </c>
      <c r="G29" s="222" t="s">
        <v>93</v>
      </c>
      <c r="L29" s="3"/>
    </row>
    <row r="30" spans="1:12" ht="15">
      <c r="A30" s="261" t="s">
        <v>95</v>
      </c>
      <c r="B30" s="261"/>
      <c r="C30" s="261"/>
      <c r="D30" s="7"/>
      <c r="E30" s="10" t="s">
        <v>99</v>
      </c>
      <c r="F30" s="11">
        <f>IFERROR(+MIN('alloggi - LP'!Q94,'alloggi - LP'!Q91),0)</f>
        <v>0</v>
      </c>
      <c r="G30" s="11">
        <f>+IF(D30="SI",F30,0)</f>
        <v>0</v>
      </c>
      <c r="L30" s="3"/>
    </row>
    <row r="31" spans="1:12" ht="15">
      <c r="A31" s="261"/>
      <c r="B31" s="261"/>
      <c r="C31" s="261"/>
      <c r="D31" s="7"/>
      <c r="E31" s="10" t="s">
        <v>96</v>
      </c>
      <c r="F31" s="11">
        <f>IFERROR(+'camere - LT'!Q122,0)</f>
        <v>0</v>
      </c>
      <c r="G31" s="11">
        <f t="shared" ref="G31:G33" si="0">+IF(D31="SI",F31,0)</f>
        <v>0</v>
      </c>
      <c r="L31" s="3"/>
    </row>
    <row r="32" spans="1:12" ht="15">
      <c r="A32" s="261"/>
      <c r="B32" s="261"/>
      <c r="C32" s="261"/>
      <c r="D32" s="7"/>
      <c r="E32" s="10" t="s">
        <v>97</v>
      </c>
      <c r="F32" s="11">
        <f>IFERROR(+'minialloggi - LT'!L70,0)</f>
        <v>0</v>
      </c>
      <c r="G32" s="11">
        <f t="shared" si="0"/>
        <v>0</v>
      </c>
      <c r="L32" s="3"/>
    </row>
    <row r="33" spans="1:12" ht="15">
      <c r="A33" s="261"/>
      <c r="B33" s="261"/>
      <c r="C33" s="261"/>
      <c r="D33" s="7"/>
      <c r="E33" s="10" t="s">
        <v>98</v>
      </c>
      <c r="F33" s="11">
        <f>IFERROR(+'appartamenti - LT'!L70,0)</f>
        <v>0</v>
      </c>
      <c r="G33" s="11">
        <f t="shared" si="0"/>
        <v>0</v>
      </c>
      <c r="L33" s="3"/>
    </row>
    <row r="34" spans="1:12" ht="15" thickBot="1">
      <c r="A34" s="2"/>
      <c r="L34" s="3"/>
    </row>
    <row r="35" spans="1:12" ht="15" customHeight="1" thickBot="1">
      <c r="A35" s="264" t="s">
        <v>119</v>
      </c>
      <c r="B35" s="265"/>
      <c r="C35" s="265"/>
      <c r="D35" s="265"/>
      <c r="E35" s="265"/>
      <c r="F35" s="265"/>
      <c r="G35" s="219"/>
      <c r="L35" s="3"/>
    </row>
    <row r="36" spans="1:12" ht="24" customHeight="1">
      <c r="A36" s="2"/>
      <c r="F36" s="14"/>
      <c r="L36" s="3"/>
    </row>
    <row r="37" spans="1:12" ht="24" customHeight="1">
      <c r="A37" s="2"/>
      <c r="L37" s="3"/>
    </row>
    <row r="38" spans="1:12">
      <c r="A38" s="2"/>
      <c r="L38" s="3"/>
    </row>
    <row r="39" spans="1:12" ht="15" thickBot="1">
      <c r="A39" s="2"/>
      <c r="L39" s="3"/>
    </row>
    <row r="40" spans="1:12">
      <c r="A40" s="244" t="s">
        <v>104</v>
      </c>
      <c r="B40" s="245"/>
      <c r="C40" s="245"/>
      <c r="D40" s="245"/>
      <c r="E40" s="245"/>
      <c r="F40" s="245"/>
      <c r="G40" s="245"/>
      <c r="H40" s="245"/>
      <c r="I40" s="245"/>
      <c r="J40" s="246"/>
      <c r="K40" s="240">
        <f>+MIN(2000000,SUM(G30:G33),G35)</f>
        <v>0</v>
      </c>
      <c r="L40" s="241"/>
    </row>
    <row r="41" spans="1:12" ht="15" thickBot="1">
      <c r="A41" s="247"/>
      <c r="B41" s="248"/>
      <c r="C41" s="248"/>
      <c r="D41" s="248"/>
      <c r="E41" s="248"/>
      <c r="F41" s="248"/>
      <c r="G41" s="248"/>
      <c r="H41" s="248"/>
      <c r="I41" s="248"/>
      <c r="J41" s="249"/>
      <c r="K41" s="242"/>
      <c r="L41" s="243"/>
    </row>
    <row r="42" spans="1:12">
      <c r="A42" s="2"/>
      <c r="L42" s="3"/>
    </row>
    <row r="43" spans="1:12">
      <c r="A43" s="2"/>
      <c r="L43" s="3"/>
    </row>
    <row r="44" spans="1:12">
      <c r="A44" s="15" t="s">
        <v>105</v>
      </c>
      <c r="L44" s="3"/>
    </row>
    <row r="45" spans="1:12" ht="15" thickBot="1">
      <c r="A45" s="16" t="s">
        <v>117</v>
      </c>
      <c r="L45" s="3"/>
    </row>
    <row r="46" spans="1:12">
      <c r="A46" s="17" t="s">
        <v>22</v>
      </c>
      <c r="B46" s="18"/>
      <c r="C46" s="18"/>
      <c r="D46" s="18"/>
      <c r="L46" s="3"/>
    </row>
    <row r="47" spans="1:12">
      <c r="A47" s="19">
        <v>300</v>
      </c>
      <c r="B47" s="20" t="s">
        <v>90</v>
      </c>
      <c r="C47" s="21"/>
      <c r="D47" s="21"/>
      <c r="E47" s="21"/>
      <c r="L47" s="3"/>
    </row>
    <row r="48" spans="1:12">
      <c r="A48" s="19">
        <v>600</v>
      </c>
      <c r="B48" s="20" t="s">
        <v>91</v>
      </c>
      <c r="L48" s="3"/>
    </row>
    <row r="49" spans="1:12">
      <c r="A49" s="19">
        <v>900</v>
      </c>
      <c r="B49" s="20" t="s">
        <v>92</v>
      </c>
      <c r="L49" s="3"/>
    </row>
    <row r="50" spans="1:12" ht="18.75" customHeight="1">
      <c r="A50" s="262" t="s">
        <v>94</v>
      </c>
      <c r="B50" s="263"/>
      <c r="C50" s="263"/>
      <c r="D50" s="263"/>
      <c r="E50" s="263"/>
      <c r="L50" s="3"/>
    </row>
    <row r="51" spans="1:12" ht="18.75" customHeight="1">
      <c r="A51" s="262"/>
      <c r="B51" s="263"/>
      <c r="C51" s="263"/>
      <c r="D51" s="263"/>
      <c r="E51" s="263"/>
      <c r="L51" s="3"/>
    </row>
    <row r="52" spans="1:12">
      <c r="A52" s="19">
        <f>+A47+A47*$G$23</f>
        <v>300</v>
      </c>
      <c r="B52" s="20" t="s">
        <v>90</v>
      </c>
      <c r="C52" s="21"/>
      <c r="D52" s="21"/>
      <c r="E52" s="21"/>
      <c r="L52" s="3"/>
    </row>
    <row r="53" spans="1:12">
      <c r="A53" s="19">
        <f t="shared" ref="A53:A54" si="1">+A48+A48*$G$23</f>
        <v>600</v>
      </c>
      <c r="B53" s="20" t="s">
        <v>91</v>
      </c>
      <c r="C53" s="22"/>
      <c r="D53" s="22"/>
      <c r="E53" s="22"/>
      <c r="L53" s="3"/>
    </row>
    <row r="54" spans="1:12" ht="15" customHeight="1">
      <c r="A54" s="19">
        <f t="shared" si="1"/>
        <v>900</v>
      </c>
      <c r="B54" s="23" t="s">
        <v>92</v>
      </c>
      <c r="G54" s="250" t="s">
        <v>26</v>
      </c>
      <c r="H54" s="251"/>
      <c r="I54" s="251"/>
      <c r="J54" s="251"/>
      <c r="K54" s="251"/>
      <c r="L54" s="252"/>
    </row>
    <row r="55" spans="1:12">
      <c r="A55" s="2"/>
      <c r="G55" s="253"/>
      <c r="H55" s="254"/>
      <c r="I55" s="254"/>
      <c r="J55" s="254"/>
      <c r="K55" s="254"/>
      <c r="L55" s="255"/>
    </row>
    <row r="56" spans="1:12">
      <c r="A56" s="2"/>
      <c r="G56" s="253"/>
      <c r="H56" s="254"/>
      <c r="I56" s="254"/>
      <c r="J56" s="254"/>
      <c r="K56" s="254"/>
      <c r="L56" s="255"/>
    </row>
    <row r="57" spans="1:12" ht="15">
      <c r="A57" s="223"/>
      <c r="B57" s="1" t="s">
        <v>118</v>
      </c>
      <c r="G57" s="253"/>
      <c r="H57" s="254"/>
      <c r="I57" s="254"/>
      <c r="J57" s="254"/>
      <c r="K57" s="254"/>
      <c r="L57" s="255"/>
    </row>
    <row r="58" spans="1:12">
      <c r="A58" s="2"/>
      <c r="G58" s="253"/>
      <c r="H58" s="254"/>
      <c r="I58" s="254"/>
      <c r="J58" s="254"/>
      <c r="K58" s="254"/>
      <c r="L58" s="255"/>
    </row>
    <row r="59" spans="1:12">
      <c r="A59" s="24"/>
      <c r="B59" s="25"/>
      <c r="C59" s="25"/>
      <c r="D59" s="25"/>
      <c r="E59" s="25"/>
      <c r="F59" s="25"/>
      <c r="G59" s="256"/>
      <c r="H59" s="257"/>
      <c r="I59" s="257"/>
      <c r="J59" s="257"/>
      <c r="K59" s="257"/>
      <c r="L59" s="258"/>
    </row>
  </sheetData>
  <sheetProtection algorithmName="SHA-512" hashValue="Es2dichbNHtiPBZPTTJUKcW0h5ACEscGK6bOtxBcmdWrIPM8Yo+XG8CYXOF5GOp5Q0KnnFE2d3cmBrDiPBiABA==" saltValue="PTXawNKl8aWvqrByfg295Q==" spinCount="100000" sheet="1" objects="1" scenarios="1" insertRows="0"/>
  <mergeCells count="25">
    <mergeCell ref="K40:L41"/>
    <mergeCell ref="D19:G19"/>
    <mergeCell ref="A40:J41"/>
    <mergeCell ref="G54:L59"/>
    <mergeCell ref="A23:E23"/>
    <mergeCell ref="G23:G26"/>
    <mergeCell ref="A29:E29"/>
    <mergeCell ref="A24:E24"/>
    <mergeCell ref="A25:E25"/>
    <mergeCell ref="A26:E26"/>
    <mergeCell ref="A30:C33"/>
    <mergeCell ref="A50:E51"/>
    <mergeCell ref="A35:F35"/>
    <mergeCell ref="A28:E28"/>
    <mergeCell ref="A11:L11"/>
    <mergeCell ref="A12:L14"/>
    <mergeCell ref="A2:L8"/>
    <mergeCell ref="A15:L15"/>
    <mergeCell ref="A21:G22"/>
    <mergeCell ref="A18:B19"/>
    <mergeCell ref="D18:G18"/>
    <mergeCell ref="E16:E17"/>
    <mergeCell ref="F16:L17"/>
    <mergeCell ref="A16:C17"/>
    <mergeCell ref="D16:D17"/>
  </mergeCells>
  <dataValidations count="1">
    <dataValidation type="list" allowBlank="1" showInputMessage="1" showErrorMessage="1" sqref="F23:F26 D30:D33" xr:uid="{6AF6F63F-6B6A-405A-8ED7-3925FE1D501C}">
      <formula1>"SI,NO"</formula1>
    </dataValidation>
  </dataValidations>
  <pageMargins left="0.7" right="0.7" top="0.75" bottom="0.75" header="0.3" footer="0.3"/>
  <pageSetup paperSize="9" scale="66" orientation="portrait" r:id="rId1"/>
  <headerFooter>
    <oddHeader>&amp;R&amp;"Helvetica,Normale"&amp;13ALLEGATO A4.3</oddHeader>
  </headerFooter>
  <ignoredErrors>
    <ignoredError sqref="G23"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79683-7F95-432A-BF70-6B44C74CB528}">
  <sheetPr codeName="Foglio2">
    <pageSetUpPr fitToPage="1"/>
  </sheetPr>
  <dimension ref="A1:V112"/>
  <sheetViews>
    <sheetView topLeftCell="E1" zoomScale="86" zoomScaleNormal="86" zoomScaleSheetLayoutView="25" zoomScalePageLayoutView="85" workbookViewId="0">
      <selection activeCell="Y94" sqref="Y94"/>
    </sheetView>
  </sheetViews>
  <sheetFormatPr defaultColWidth="9.140625" defaultRowHeight="14.25"/>
  <cols>
    <col min="1" max="4" width="9.140625" style="30" hidden="1" customWidth="1"/>
    <col min="5" max="8" width="10.28515625" style="1" customWidth="1"/>
    <col min="9" max="11" width="12.7109375" style="1" customWidth="1"/>
    <col min="12" max="14" width="10.85546875" style="1" customWidth="1"/>
    <col min="15" max="15" width="11.85546875" style="1" customWidth="1"/>
    <col min="16" max="16" width="16.85546875" style="1" customWidth="1"/>
    <col min="17" max="17" width="15" style="1" customWidth="1"/>
    <col min="18" max="18" width="13.5703125" style="1" customWidth="1"/>
    <col min="19" max="19" width="12.42578125" style="1" customWidth="1"/>
    <col min="20" max="20" width="9.140625" style="1"/>
    <col min="21" max="23" width="12.7109375" style="1" customWidth="1"/>
    <col min="24" max="251" width="9.140625" style="1"/>
    <col min="252" max="255" width="0" style="1" hidden="1" customWidth="1"/>
    <col min="256" max="256" width="4.5703125" style="1" customWidth="1"/>
    <col min="257" max="257" width="5.7109375" style="1" customWidth="1"/>
    <col min="258" max="262" width="4.7109375" style="1" customWidth="1"/>
    <col min="263" max="264" width="7.7109375" style="1" customWidth="1"/>
    <col min="265" max="265" width="11.28515625" style="1" customWidth="1"/>
    <col min="266" max="266" width="9.85546875" style="1" customWidth="1"/>
    <col min="267" max="267" width="10" style="1" customWidth="1"/>
    <col min="268" max="268" width="8.7109375" style="1" customWidth="1"/>
    <col min="269" max="269" width="13.5703125" style="1" customWidth="1"/>
    <col min="270" max="270" width="13.28515625" style="1" customWidth="1"/>
    <col min="271" max="272" width="12.5703125" style="1" customWidth="1"/>
    <col min="273" max="273" width="7.85546875" style="1" customWidth="1"/>
    <col min="274" max="274" width="13.5703125" style="1" customWidth="1"/>
    <col min="275" max="275" width="8.85546875" style="1" customWidth="1"/>
    <col min="276" max="507" width="9.140625" style="1"/>
    <col min="508" max="511" width="0" style="1" hidden="1" customWidth="1"/>
    <col min="512" max="512" width="4.5703125" style="1" customWidth="1"/>
    <col min="513" max="513" width="5.7109375" style="1" customWidth="1"/>
    <col min="514" max="518" width="4.7109375" style="1" customWidth="1"/>
    <col min="519" max="520" width="7.7109375" style="1" customWidth="1"/>
    <col min="521" max="521" width="11.28515625" style="1" customWidth="1"/>
    <col min="522" max="522" width="9.85546875" style="1" customWidth="1"/>
    <col min="523" max="523" width="10" style="1" customWidth="1"/>
    <col min="524" max="524" width="8.7109375" style="1" customWidth="1"/>
    <col min="525" max="525" width="13.5703125" style="1" customWidth="1"/>
    <col min="526" max="526" width="13.28515625" style="1" customWidth="1"/>
    <col min="527" max="528" width="12.5703125" style="1" customWidth="1"/>
    <col min="529" max="529" width="7.85546875" style="1" customWidth="1"/>
    <col min="530" max="530" width="13.5703125" style="1" customWidth="1"/>
    <col min="531" max="531" width="8.85546875" style="1" customWidth="1"/>
    <col min="532" max="763" width="9.140625" style="1"/>
    <col min="764" max="767" width="0" style="1" hidden="1" customWidth="1"/>
    <col min="768" max="768" width="4.5703125" style="1" customWidth="1"/>
    <col min="769" max="769" width="5.7109375" style="1" customWidth="1"/>
    <col min="770" max="774" width="4.7109375" style="1" customWidth="1"/>
    <col min="775" max="776" width="7.7109375" style="1" customWidth="1"/>
    <col min="777" max="777" width="11.28515625" style="1" customWidth="1"/>
    <col min="778" max="778" width="9.85546875" style="1" customWidth="1"/>
    <col min="779" max="779" width="10" style="1" customWidth="1"/>
    <col min="780" max="780" width="8.7109375" style="1" customWidth="1"/>
    <col min="781" max="781" width="13.5703125" style="1" customWidth="1"/>
    <col min="782" max="782" width="13.28515625" style="1" customWidth="1"/>
    <col min="783" max="784" width="12.5703125" style="1" customWidth="1"/>
    <col min="785" max="785" width="7.85546875" style="1" customWidth="1"/>
    <col min="786" max="786" width="13.5703125" style="1" customWidth="1"/>
    <col min="787" max="787" width="8.85546875" style="1" customWidth="1"/>
    <col min="788" max="1019" width="9.140625" style="1"/>
    <col min="1020" max="1023" width="0" style="1" hidden="1" customWidth="1"/>
    <col min="1024" max="1024" width="4.5703125" style="1" customWidth="1"/>
    <col min="1025" max="1025" width="5.7109375" style="1" customWidth="1"/>
    <col min="1026" max="1030" width="4.7109375" style="1" customWidth="1"/>
    <col min="1031" max="1032" width="7.7109375" style="1" customWidth="1"/>
    <col min="1033" max="1033" width="11.28515625" style="1" customWidth="1"/>
    <col min="1034" max="1034" width="9.85546875" style="1" customWidth="1"/>
    <col min="1035" max="1035" width="10" style="1" customWidth="1"/>
    <col min="1036" max="1036" width="8.7109375" style="1" customWidth="1"/>
    <col min="1037" max="1037" width="13.5703125" style="1" customWidth="1"/>
    <col min="1038" max="1038" width="13.28515625" style="1" customWidth="1"/>
    <col min="1039" max="1040" width="12.5703125" style="1" customWidth="1"/>
    <col min="1041" max="1041" width="7.85546875" style="1" customWidth="1"/>
    <col min="1042" max="1042" width="13.5703125" style="1" customWidth="1"/>
    <col min="1043" max="1043" width="8.85546875" style="1" customWidth="1"/>
    <col min="1044" max="1275" width="9.140625" style="1"/>
    <col min="1276" max="1279" width="0" style="1" hidden="1" customWidth="1"/>
    <col min="1280" max="1280" width="4.5703125" style="1" customWidth="1"/>
    <col min="1281" max="1281" width="5.7109375" style="1" customWidth="1"/>
    <col min="1282" max="1286" width="4.7109375" style="1" customWidth="1"/>
    <col min="1287" max="1288" width="7.7109375" style="1" customWidth="1"/>
    <col min="1289" max="1289" width="11.28515625" style="1" customWidth="1"/>
    <col min="1290" max="1290" width="9.85546875" style="1" customWidth="1"/>
    <col min="1291" max="1291" width="10" style="1" customWidth="1"/>
    <col min="1292" max="1292" width="8.7109375" style="1" customWidth="1"/>
    <col min="1293" max="1293" width="13.5703125" style="1" customWidth="1"/>
    <col min="1294" max="1294" width="13.28515625" style="1" customWidth="1"/>
    <col min="1295" max="1296" width="12.5703125" style="1" customWidth="1"/>
    <col min="1297" max="1297" width="7.85546875" style="1" customWidth="1"/>
    <col min="1298" max="1298" width="13.5703125" style="1" customWidth="1"/>
    <col min="1299" max="1299" width="8.85546875" style="1" customWidth="1"/>
    <col min="1300" max="1531" width="9.140625" style="1"/>
    <col min="1532" max="1535" width="0" style="1" hidden="1" customWidth="1"/>
    <col min="1536" max="1536" width="4.5703125" style="1" customWidth="1"/>
    <col min="1537" max="1537" width="5.7109375" style="1" customWidth="1"/>
    <col min="1538" max="1542" width="4.7109375" style="1" customWidth="1"/>
    <col min="1543" max="1544" width="7.7109375" style="1" customWidth="1"/>
    <col min="1545" max="1545" width="11.28515625" style="1" customWidth="1"/>
    <col min="1546" max="1546" width="9.85546875" style="1" customWidth="1"/>
    <col min="1547" max="1547" width="10" style="1" customWidth="1"/>
    <col min="1548" max="1548" width="8.7109375" style="1" customWidth="1"/>
    <col min="1549" max="1549" width="13.5703125" style="1" customWidth="1"/>
    <col min="1550" max="1550" width="13.28515625" style="1" customWidth="1"/>
    <col min="1551" max="1552" width="12.5703125" style="1" customWidth="1"/>
    <col min="1553" max="1553" width="7.85546875" style="1" customWidth="1"/>
    <col min="1554" max="1554" width="13.5703125" style="1" customWidth="1"/>
    <col min="1555" max="1555" width="8.85546875" style="1" customWidth="1"/>
    <col min="1556" max="1787" width="9.140625" style="1"/>
    <col min="1788" max="1791" width="0" style="1" hidden="1" customWidth="1"/>
    <col min="1792" max="1792" width="4.5703125" style="1" customWidth="1"/>
    <col min="1793" max="1793" width="5.7109375" style="1" customWidth="1"/>
    <col min="1794" max="1798" width="4.7109375" style="1" customWidth="1"/>
    <col min="1799" max="1800" width="7.7109375" style="1" customWidth="1"/>
    <col min="1801" max="1801" width="11.28515625" style="1" customWidth="1"/>
    <col min="1802" max="1802" width="9.85546875" style="1" customWidth="1"/>
    <col min="1803" max="1803" width="10" style="1" customWidth="1"/>
    <col min="1804" max="1804" width="8.7109375" style="1" customWidth="1"/>
    <col min="1805" max="1805" width="13.5703125" style="1" customWidth="1"/>
    <col min="1806" max="1806" width="13.28515625" style="1" customWidth="1"/>
    <col min="1807" max="1808" width="12.5703125" style="1" customWidth="1"/>
    <col min="1809" max="1809" width="7.85546875" style="1" customWidth="1"/>
    <col min="1810" max="1810" width="13.5703125" style="1" customWidth="1"/>
    <col min="1811" max="1811" width="8.85546875" style="1" customWidth="1"/>
    <col min="1812" max="2043" width="9.140625" style="1"/>
    <col min="2044" max="2047" width="0" style="1" hidden="1" customWidth="1"/>
    <col min="2048" max="2048" width="4.5703125" style="1" customWidth="1"/>
    <col min="2049" max="2049" width="5.7109375" style="1" customWidth="1"/>
    <col min="2050" max="2054" width="4.7109375" style="1" customWidth="1"/>
    <col min="2055" max="2056" width="7.7109375" style="1" customWidth="1"/>
    <col min="2057" max="2057" width="11.28515625" style="1" customWidth="1"/>
    <col min="2058" max="2058" width="9.85546875" style="1" customWidth="1"/>
    <col min="2059" max="2059" width="10" style="1" customWidth="1"/>
    <col min="2060" max="2060" width="8.7109375" style="1" customWidth="1"/>
    <col min="2061" max="2061" width="13.5703125" style="1" customWidth="1"/>
    <col min="2062" max="2062" width="13.28515625" style="1" customWidth="1"/>
    <col min="2063" max="2064" width="12.5703125" style="1" customWidth="1"/>
    <col min="2065" max="2065" width="7.85546875" style="1" customWidth="1"/>
    <col min="2066" max="2066" width="13.5703125" style="1" customWidth="1"/>
    <col min="2067" max="2067" width="8.85546875" style="1" customWidth="1"/>
    <col min="2068" max="2299" width="9.140625" style="1"/>
    <col min="2300" max="2303" width="0" style="1" hidden="1" customWidth="1"/>
    <col min="2304" max="2304" width="4.5703125" style="1" customWidth="1"/>
    <col min="2305" max="2305" width="5.7109375" style="1" customWidth="1"/>
    <col min="2306" max="2310" width="4.7109375" style="1" customWidth="1"/>
    <col min="2311" max="2312" width="7.7109375" style="1" customWidth="1"/>
    <col min="2313" max="2313" width="11.28515625" style="1" customWidth="1"/>
    <col min="2314" max="2314" width="9.85546875" style="1" customWidth="1"/>
    <col min="2315" max="2315" width="10" style="1" customWidth="1"/>
    <col min="2316" max="2316" width="8.7109375" style="1" customWidth="1"/>
    <col min="2317" max="2317" width="13.5703125" style="1" customWidth="1"/>
    <col min="2318" max="2318" width="13.28515625" style="1" customWidth="1"/>
    <col min="2319" max="2320" width="12.5703125" style="1" customWidth="1"/>
    <col min="2321" max="2321" width="7.85546875" style="1" customWidth="1"/>
    <col min="2322" max="2322" width="13.5703125" style="1" customWidth="1"/>
    <col min="2323" max="2323" width="8.85546875" style="1" customWidth="1"/>
    <col min="2324" max="2555" width="9.140625" style="1"/>
    <col min="2556" max="2559" width="0" style="1" hidden="1" customWidth="1"/>
    <col min="2560" max="2560" width="4.5703125" style="1" customWidth="1"/>
    <col min="2561" max="2561" width="5.7109375" style="1" customWidth="1"/>
    <col min="2562" max="2566" width="4.7109375" style="1" customWidth="1"/>
    <col min="2567" max="2568" width="7.7109375" style="1" customWidth="1"/>
    <col min="2569" max="2569" width="11.28515625" style="1" customWidth="1"/>
    <col min="2570" max="2570" width="9.85546875" style="1" customWidth="1"/>
    <col min="2571" max="2571" width="10" style="1" customWidth="1"/>
    <col min="2572" max="2572" width="8.7109375" style="1" customWidth="1"/>
    <col min="2573" max="2573" width="13.5703125" style="1" customWidth="1"/>
    <col min="2574" max="2574" width="13.28515625" style="1" customWidth="1"/>
    <col min="2575" max="2576" width="12.5703125" style="1" customWidth="1"/>
    <col min="2577" max="2577" width="7.85546875" style="1" customWidth="1"/>
    <col min="2578" max="2578" width="13.5703125" style="1" customWidth="1"/>
    <col min="2579" max="2579" width="8.85546875" style="1" customWidth="1"/>
    <col min="2580" max="2811" width="9.140625" style="1"/>
    <col min="2812" max="2815" width="0" style="1" hidden="1" customWidth="1"/>
    <col min="2816" max="2816" width="4.5703125" style="1" customWidth="1"/>
    <col min="2817" max="2817" width="5.7109375" style="1" customWidth="1"/>
    <col min="2818" max="2822" width="4.7109375" style="1" customWidth="1"/>
    <col min="2823" max="2824" width="7.7109375" style="1" customWidth="1"/>
    <col min="2825" max="2825" width="11.28515625" style="1" customWidth="1"/>
    <col min="2826" max="2826" width="9.85546875" style="1" customWidth="1"/>
    <col min="2827" max="2827" width="10" style="1" customWidth="1"/>
    <col min="2828" max="2828" width="8.7109375" style="1" customWidth="1"/>
    <col min="2829" max="2829" width="13.5703125" style="1" customWidth="1"/>
    <col min="2830" max="2830" width="13.28515625" style="1" customWidth="1"/>
    <col min="2831" max="2832" width="12.5703125" style="1" customWidth="1"/>
    <col min="2833" max="2833" width="7.85546875" style="1" customWidth="1"/>
    <col min="2834" max="2834" width="13.5703125" style="1" customWidth="1"/>
    <col min="2835" max="2835" width="8.85546875" style="1" customWidth="1"/>
    <col min="2836" max="3067" width="9.140625" style="1"/>
    <col min="3068" max="3071" width="0" style="1" hidden="1" customWidth="1"/>
    <col min="3072" max="3072" width="4.5703125" style="1" customWidth="1"/>
    <col min="3073" max="3073" width="5.7109375" style="1" customWidth="1"/>
    <col min="3074" max="3078" width="4.7109375" style="1" customWidth="1"/>
    <col min="3079" max="3080" width="7.7109375" style="1" customWidth="1"/>
    <col min="3081" max="3081" width="11.28515625" style="1" customWidth="1"/>
    <col min="3082" max="3082" width="9.85546875" style="1" customWidth="1"/>
    <col min="3083" max="3083" width="10" style="1" customWidth="1"/>
    <col min="3084" max="3084" width="8.7109375" style="1" customWidth="1"/>
    <col min="3085" max="3085" width="13.5703125" style="1" customWidth="1"/>
    <col min="3086" max="3086" width="13.28515625" style="1" customWidth="1"/>
    <col min="3087" max="3088" width="12.5703125" style="1" customWidth="1"/>
    <col min="3089" max="3089" width="7.85546875" style="1" customWidth="1"/>
    <col min="3090" max="3090" width="13.5703125" style="1" customWidth="1"/>
    <col min="3091" max="3091" width="8.85546875" style="1" customWidth="1"/>
    <col min="3092" max="3323" width="9.140625" style="1"/>
    <col min="3324" max="3327" width="0" style="1" hidden="1" customWidth="1"/>
    <col min="3328" max="3328" width="4.5703125" style="1" customWidth="1"/>
    <col min="3329" max="3329" width="5.7109375" style="1" customWidth="1"/>
    <col min="3330" max="3334" width="4.7109375" style="1" customWidth="1"/>
    <col min="3335" max="3336" width="7.7109375" style="1" customWidth="1"/>
    <col min="3337" max="3337" width="11.28515625" style="1" customWidth="1"/>
    <col min="3338" max="3338" width="9.85546875" style="1" customWidth="1"/>
    <col min="3339" max="3339" width="10" style="1" customWidth="1"/>
    <col min="3340" max="3340" width="8.7109375" style="1" customWidth="1"/>
    <col min="3341" max="3341" width="13.5703125" style="1" customWidth="1"/>
    <col min="3342" max="3342" width="13.28515625" style="1" customWidth="1"/>
    <col min="3343" max="3344" width="12.5703125" style="1" customWidth="1"/>
    <col min="3345" max="3345" width="7.85546875" style="1" customWidth="1"/>
    <col min="3346" max="3346" width="13.5703125" style="1" customWidth="1"/>
    <col min="3347" max="3347" width="8.85546875" style="1" customWidth="1"/>
    <col min="3348" max="3579" width="9.140625" style="1"/>
    <col min="3580" max="3583" width="0" style="1" hidden="1" customWidth="1"/>
    <col min="3584" max="3584" width="4.5703125" style="1" customWidth="1"/>
    <col min="3585" max="3585" width="5.7109375" style="1" customWidth="1"/>
    <col min="3586" max="3590" width="4.7109375" style="1" customWidth="1"/>
    <col min="3591" max="3592" width="7.7109375" style="1" customWidth="1"/>
    <col min="3593" max="3593" width="11.28515625" style="1" customWidth="1"/>
    <col min="3594" max="3594" width="9.85546875" style="1" customWidth="1"/>
    <col min="3595" max="3595" width="10" style="1" customWidth="1"/>
    <col min="3596" max="3596" width="8.7109375" style="1" customWidth="1"/>
    <col min="3597" max="3597" width="13.5703125" style="1" customWidth="1"/>
    <col min="3598" max="3598" width="13.28515625" style="1" customWidth="1"/>
    <col min="3599" max="3600" width="12.5703125" style="1" customWidth="1"/>
    <col min="3601" max="3601" width="7.85546875" style="1" customWidth="1"/>
    <col min="3602" max="3602" width="13.5703125" style="1" customWidth="1"/>
    <col min="3603" max="3603" width="8.85546875" style="1" customWidth="1"/>
    <col min="3604" max="3835" width="9.140625" style="1"/>
    <col min="3836" max="3839" width="0" style="1" hidden="1" customWidth="1"/>
    <col min="3840" max="3840" width="4.5703125" style="1" customWidth="1"/>
    <col min="3841" max="3841" width="5.7109375" style="1" customWidth="1"/>
    <col min="3842" max="3846" width="4.7109375" style="1" customWidth="1"/>
    <col min="3847" max="3848" width="7.7109375" style="1" customWidth="1"/>
    <col min="3849" max="3849" width="11.28515625" style="1" customWidth="1"/>
    <col min="3850" max="3850" width="9.85546875" style="1" customWidth="1"/>
    <col min="3851" max="3851" width="10" style="1" customWidth="1"/>
    <col min="3852" max="3852" width="8.7109375" style="1" customWidth="1"/>
    <col min="3853" max="3853" width="13.5703125" style="1" customWidth="1"/>
    <col min="3854" max="3854" width="13.28515625" style="1" customWidth="1"/>
    <col min="3855" max="3856" width="12.5703125" style="1" customWidth="1"/>
    <col min="3857" max="3857" width="7.85546875" style="1" customWidth="1"/>
    <col min="3858" max="3858" width="13.5703125" style="1" customWidth="1"/>
    <col min="3859" max="3859" width="8.85546875" style="1" customWidth="1"/>
    <col min="3860" max="4091" width="9.140625" style="1"/>
    <col min="4092" max="4095" width="0" style="1" hidden="1" customWidth="1"/>
    <col min="4096" max="4096" width="4.5703125" style="1" customWidth="1"/>
    <col min="4097" max="4097" width="5.7109375" style="1" customWidth="1"/>
    <col min="4098" max="4102" width="4.7109375" style="1" customWidth="1"/>
    <col min="4103" max="4104" width="7.7109375" style="1" customWidth="1"/>
    <col min="4105" max="4105" width="11.28515625" style="1" customWidth="1"/>
    <col min="4106" max="4106" width="9.85546875" style="1" customWidth="1"/>
    <col min="4107" max="4107" width="10" style="1" customWidth="1"/>
    <col min="4108" max="4108" width="8.7109375" style="1" customWidth="1"/>
    <col min="4109" max="4109" width="13.5703125" style="1" customWidth="1"/>
    <col min="4110" max="4110" width="13.28515625" style="1" customWidth="1"/>
    <col min="4111" max="4112" width="12.5703125" style="1" customWidth="1"/>
    <col min="4113" max="4113" width="7.85546875" style="1" customWidth="1"/>
    <col min="4114" max="4114" width="13.5703125" style="1" customWidth="1"/>
    <col min="4115" max="4115" width="8.85546875" style="1" customWidth="1"/>
    <col min="4116" max="4347" width="9.140625" style="1"/>
    <col min="4348" max="4351" width="0" style="1" hidden="1" customWidth="1"/>
    <col min="4352" max="4352" width="4.5703125" style="1" customWidth="1"/>
    <col min="4353" max="4353" width="5.7109375" style="1" customWidth="1"/>
    <col min="4354" max="4358" width="4.7109375" style="1" customWidth="1"/>
    <col min="4359" max="4360" width="7.7109375" style="1" customWidth="1"/>
    <col min="4361" max="4361" width="11.28515625" style="1" customWidth="1"/>
    <col min="4362" max="4362" width="9.85546875" style="1" customWidth="1"/>
    <col min="4363" max="4363" width="10" style="1" customWidth="1"/>
    <col min="4364" max="4364" width="8.7109375" style="1" customWidth="1"/>
    <col min="4365" max="4365" width="13.5703125" style="1" customWidth="1"/>
    <col min="4366" max="4366" width="13.28515625" style="1" customWidth="1"/>
    <col min="4367" max="4368" width="12.5703125" style="1" customWidth="1"/>
    <col min="4369" max="4369" width="7.85546875" style="1" customWidth="1"/>
    <col min="4370" max="4370" width="13.5703125" style="1" customWidth="1"/>
    <col min="4371" max="4371" width="8.85546875" style="1" customWidth="1"/>
    <col min="4372" max="4603" width="9.140625" style="1"/>
    <col min="4604" max="4607" width="0" style="1" hidden="1" customWidth="1"/>
    <col min="4608" max="4608" width="4.5703125" style="1" customWidth="1"/>
    <col min="4609" max="4609" width="5.7109375" style="1" customWidth="1"/>
    <col min="4610" max="4614" width="4.7109375" style="1" customWidth="1"/>
    <col min="4615" max="4616" width="7.7109375" style="1" customWidth="1"/>
    <col min="4617" max="4617" width="11.28515625" style="1" customWidth="1"/>
    <col min="4618" max="4618" width="9.85546875" style="1" customWidth="1"/>
    <col min="4619" max="4619" width="10" style="1" customWidth="1"/>
    <col min="4620" max="4620" width="8.7109375" style="1" customWidth="1"/>
    <col min="4621" max="4621" width="13.5703125" style="1" customWidth="1"/>
    <col min="4622" max="4622" width="13.28515625" style="1" customWidth="1"/>
    <col min="4623" max="4624" width="12.5703125" style="1" customWidth="1"/>
    <col min="4625" max="4625" width="7.85546875" style="1" customWidth="1"/>
    <col min="4626" max="4626" width="13.5703125" style="1" customWidth="1"/>
    <col min="4627" max="4627" width="8.85546875" style="1" customWidth="1"/>
    <col min="4628" max="4859" width="9.140625" style="1"/>
    <col min="4860" max="4863" width="0" style="1" hidden="1" customWidth="1"/>
    <col min="4864" max="4864" width="4.5703125" style="1" customWidth="1"/>
    <col min="4865" max="4865" width="5.7109375" style="1" customWidth="1"/>
    <col min="4866" max="4870" width="4.7109375" style="1" customWidth="1"/>
    <col min="4871" max="4872" width="7.7109375" style="1" customWidth="1"/>
    <col min="4873" max="4873" width="11.28515625" style="1" customWidth="1"/>
    <col min="4874" max="4874" width="9.85546875" style="1" customWidth="1"/>
    <col min="4875" max="4875" width="10" style="1" customWidth="1"/>
    <col min="4876" max="4876" width="8.7109375" style="1" customWidth="1"/>
    <col min="4877" max="4877" width="13.5703125" style="1" customWidth="1"/>
    <col min="4878" max="4878" width="13.28515625" style="1" customWidth="1"/>
    <col min="4879" max="4880" width="12.5703125" style="1" customWidth="1"/>
    <col min="4881" max="4881" width="7.85546875" style="1" customWidth="1"/>
    <col min="4882" max="4882" width="13.5703125" style="1" customWidth="1"/>
    <col min="4883" max="4883" width="8.85546875" style="1" customWidth="1"/>
    <col min="4884" max="5115" width="9.140625" style="1"/>
    <col min="5116" max="5119" width="0" style="1" hidden="1" customWidth="1"/>
    <col min="5120" max="5120" width="4.5703125" style="1" customWidth="1"/>
    <col min="5121" max="5121" width="5.7109375" style="1" customWidth="1"/>
    <col min="5122" max="5126" width="4.7109375" style="1" customWidth="1"/>
    <col min="5127" max="5128" width="7.7109375" style="1" customWidth="1"/>
    <col min="5129" max="5129" width="11.28515625" style="1" customWidth="1"/>
    <col min="5130" max="5130" width="9.85546875" style="1" customWidth="1"/>
    <col min="5131" max="5131" width="10" style="1" customWidth="1"/>
    <col min="5132" max="5132" width="8.7109375" style="1" customWidth="1"/>
    <col min="5133" max="5133" width="13.5703125" style="1" customWidth="1"/>
    <col min="5134" max="5134" width="13.28515625" style="1" customWidth="1"/>
    <col min="5135" max="5136" width="12.5703125" style="1" customWidth="1"/>
    <col min="5137" max="5137" width="7.85546875" style="1" customWidth="1"/>
    <col min="5138" max="5138" width="13.5703125" style="1" customWidth="1"/>
    <col min="5139" max="5139" width="8.85546875" style="1" customWidth="1"/>
    <col min="5140" max="5371" width="9.140625" style="1"/>
    <col min="5372" max="5375" width="0" style="1" hidden="1" customWidth="1"/>
    <col min="5376" max="5376" width="4.5703125" style="1" customWidth="1"/>
    <col min="5377" max="5377" width="5.7109375" style="1" customWidth="1"/>
    <col min="5378" max="5382" width="4.7109375" style="1" customWidth="1"/>
    <col min="5383" max="5384" width="7.7109375" style="1" customWidth="1"/>
    <col min="5385" max="5385" width="11.28515625" style="1" customWidth="1"/>
    <col min="5386" max="5386" width="9.85546875" style="1" customWidth="1"/>
    <col min="5387" max="5387" width="10" style="1" customWidth="1"/>
    <col min="5388" max="5388" width="8.7109375" style="1" customWidth="1"/>
    <col min="5389" max="5389" width="13.5703125" style="1" customWidth="1"/>
    <col min="5390" max="5390" width="13.28515625" style="1" customWidth="1"/>
    <col min="5391" max="5392" width="12.5703125" style="1" customWidth="1"/>
    <col min="5393" max="5393" width="7.85546875" style="1" customWidth="1"/>
    <col min="5394" max="5394" width="13.5703125" style="1" customWidth="1"/>
    <col min="5395" max="5395" width="8.85546875" style="1" customWidth="1"/>
    <col min="5396" max="5627" width="9.140625" style="1"/>
    <col min="5628" max="5631" width="0" style="1" hidden="1" customWidth="1"/>
    <col min="5632" max="5632" width="4.5703125" style="1" customWidth="1"/>
    <col min="5633" max="5633" width="5.7109375" style="1" customWidth="1"/>
    <col min="5634" max="5638" width="4.7109375" style="1" customWidth="1"/>
    <col min="5639" max="5640" width="7.7109375" style="1" customWidth="1"/>
    <col min="5641" max="5641" width="11.28515625" style="1" customWidth="1"/>
    <col min="5642" max="5642" width="9.85546875" style="1" customWidth="1"/>
    <col min="5643" max="5643" width="10" style="1" customWidth="1"/>
    <col min="5644" max="5644" width="8.7109375" style="1" customWidth="1"/>
    <col min="5645" max="5645" width="13.5703125" style="1" customWidth="1"/>
    <col min="5646" max="5646" width="13.28515625" style="1" customWidth="1"/>
    <col min="5647" max="5648" width="12.5703125" style="1" customWidth="1"/>
    <col min="5649" max="5649" width="7.85546875" style="1" customWidth="1"/>
    <col min="5650" max="5650" width="13.5703125" style="1" customWidth="1"/>
    <col min="5651" max="5651" width="8.85546875" style="1" customWidth="1"/>
    <col min="5652" max="5883" width="9.140625" style="1"/>
    <col min="5884" max="5887" width="0" style="1" hidden="1" customWidth="1"/>
    <col min="5888" max="5888" width="4.5703125" style="1" customWidth="1"/>
    <col min="5889" max="5889" width="5.7109375" style="1" customWidth="1"/>
    <col min="5890" max="5894" width="4.7109375" style="1" customWidth="1"/>
    <col min="5895" max="5896" width="7.7109375" style="1" customWidth="1"/>
    <col min="5897" max="5897" width="11.28515625" style="1" customWidth="1"/>
    <col min="5898" max="5898" width="9.85546875" style="1" customWidth="1"/>
    <col min="5899" max="5899" width="10" style="1" customWidth="1"/>
    <col min="5900" max="5900" width="8.7109375" style="1" customWidth="1"/>
    <col min="5901" max="5901" width="13.5703125" style="1" customWidth="1"/>
    <col min="5902" max="5902" width="13.28515625" style="1" customWidth="1"/>
    <col min="5903" max="5904" width="12.5703125" style="1" customWidth="1"/>
    <col min="5905" max="5905" width="7.85546875" style="1" customWidth="1"/>
    <col min="5906" max="5906" width="13.5703125" style="1" customWidth="1"/>
    <col min="5907" max="5907" width="8.85546875" style="1" customWidth="1"/>
    <col min="5908" max="6139" width="9.140625" style="1"/>
    <col min="6140" max="6143" width="0" style="1" hidden="1" customWidth="1"/>
    <col min="6144" max="6144" width="4.5703125" style="1" customWidth="1"/>
    <col min="6145" max="6145" width="5.7109375" style="1" customWidth="1"/>
    <col min="6146" max="6150" width="4.7109375" style="1" customWidth="1"/>
    <col min="6151" max="6152" width="7.7109375" style="1" customWidth="1"/>
    <col min="6153" max="6153" width="11.28515625" style="1" customWidth="1"/>
    <col min="6154" max="6154" width="9.85546875" style="1" customWidth="1"/>
    <col min="6155" max="6155" width="10" style="1" customWidth="1"/>
    <col min="6156" max="6156" width="8.7109375" style="1" customWidth="1"/>
    <col min="6157" max="6157" width="13.5703125" style="1" customWidth="1"/>
    <col min="6158" max="6158" width="13.28515625" style="1" customWidth="1"/>
    <col min="6159" max="6160" width="12.5703125" style="1" customWidth="1"/>
    <col min="6161" max="6161" width="7.85546875" style="1" customWidth="1"/>
    <col min="6162" max="6162" width="13.5703125" style="1" customWidth="1"/>
    <col min="6163" max="6163" width="8.85546875" style="1" customWidth="1"/>
    <col min="6164" max="6395" width="9.140625" style="1"/>
    <col min="6396" max="6399" width="0" style="1" hidden="1" customWidth="1"/>
    <col min="6400" max="6400" width="4.5703125" style="1" customWidth="1"/>
    <col min="6401" max="6401" width="5.7109375" style="1" customWidth="1"/>
    <col min="6402" max="6406" width="4.7109375" style="1" customWidth="1"/>
    <col min="6407" max="6408" width="7.7109375" style="1" customWidth="1"/>
    <col min="6409" max="6409" width="11.28515625" style="1" customWidth="1"/>
    <col min="6410" max="6410" width="9.85546875" style="1" customWidth="1"/>
    <col min="6411" max="6411" width="10" style="1" customWidth="1"/>
    <col min="6412" max="6412" width="8.7109375" style="1" customWidth="1"/>
    <col min="6413" max="6413" width="13.5703125" style="1" customWidth="1"/>
    <col min="6414" max="6414" width="13.28515625" style="1" customWidth="1"/>
    <col min="6415" max="6416" width="12.5703125" style="1" customWidth="1"/>
    <col min="6417" max="6417" width="7.85546875" style="1" customWidth="1"/>
    <col min="6418" max="6418" width="13.5703125" style="1" customWidth="1"/>
    <col min="6419" max="6419" width="8.85546875" style="1" customWidth="1"/>
    <col min="6420" max="6651" width="9.140625" style="1"/>
    <col min="6652" max="6655" width="0" style="1" hidden="1" customWidth="1"/>
    <col min="6656" max="6656" width="4.5703125" style="1" customWidth="1"/>
    <col min="6657" max="6657" width="5.7109375" style="1" customWidth="1"/>
    <col min="6658" max="6662" width="4.7109375" style="1" customWidth="1"/>
    <col min="6663" max="6664" width="7.7109375" style="1" customWidth="1"/>
    <col min="6665" max="6665" width="11.28515625" style="1" customWidth="1"/>
    <col min="6666" max="6666" width="9.85546875" style="1" customWidth="1"/>
    <col min="6667" max="6667" width="10" style="1" customWidth="1"/>
    <col min="6668" max="6668" width="8.7109375" style="1" customWidth="1"/>
    <col min="6669" max="6669" width="13.5703125" style="1" customWidth="1"/>
    <col min="6670" max="6670" width="13.28515625" style="1" customWidth="1"/>
    <col min="6671" max="6672" width="12.5703125" style="1" customWidth="1"/>
    <col min="6673" max="6673" width="7.85546875" style="1" customWidth="1"/>
    <col min="6674" max="6674" width="13.5703125" style="1" customWidth="1"/>
    <col min="6675" max="6675" width="8.85546875" style="1" customWidth="1"/>
    <col min="6676" max="6907" width="9.140625" style="1"/>
    <col min="6908" max="6911" width="0" style="1" hidden="1" customWidth="1"/>
    <col min="6912" max="6912" width="4.5703125" style="1" customWidth="1"/>
    <col min="6913" max="6913" width="5.7109375" style="1" customWidth="1"/>
    <col min="6914" max="6918" width="4.7109375" style="1" customWidth="1"/>
    <col min="6919" max="6920" width="7.7109375" style="1" customWidth="1"/>
    <col min="6921" max="6921" width="11.28515625" style="1" customWidth="1"/>
    <col min="6922" max="6922" width="9.85546875" style="1" customWidth="1"/>
    <col min="6923" max="6923" width="10" style="1" customWidth="1"/>
    <col min="6924" max="6924" width="8.7109375" style="1" customWidth="1"/>
    <col min="6925" max="6925" width="13.5703125" style="1" customWidth="1"/>
    <col min="6926" max="6926" width="13.28515625" style="1" customWidth="1"/>
    <col min="6927" max="6928" width="12.5703125" style="1" customWidth="1"/>
    <col min="6929" max="6929" width="7.85546875" style="1" customWidth="1"/>
    <col min="6930" max="6930" width="13.5703125" style="1" customWidth="1"/>
    <col min="6931" max="6931" width="8.85546875" style="1" customWidth="1"/>
    <col min="6932" max="7163" width="9.140625" style="1"/>
    <col min="7164" max="7167" width="0" style="1" hidden="1" customWidth="1"/>
    <col min="7168" max="7168" width="4.5703125" style="1" customWidth="1"/>
    <col min="7169" max="7169" width="5.7109375" style="1" customWidth="1"/>
    <col min="7170" max="7174" width="4.7109375" style="1" customWidth="1"/>
    <col min="7175" max="7176" width="7.7109375" style="1" customWidth="1"/>
    <col min="7177" max="7177" width="11.28515625" style="1" customWidth="1"/>
    <col min="7178" max="7178" width="9.85546875" style="1" customWidth="1"/>
    <col min="7179" max="7179" width="10" style="1" customWidth="1"/>
    <col min="7180" max="7180" width="8.7109375" style="1" customWidth="1"/>
    <col min="7181" max="7181" width="13.5703125" style="1" customWidth="1"/>
    <col min="7182" max="7182" width="13.28515625" style="1" customWidth="1"/>
    <col min="7183" max="7184" width="12.5703125" style="1" customWidth="1"/>
    <col min="7185" max="7185" width="7.85546875" style="1" customWidth="1"/>
    <col min="7186" max="7186" width="13.5703125" style="1" customWidth="1"/>
    <col min="7187" max="7187" width="8.85546875" style="1" customWidth="1"/>
    <col min="7188" max="7419" width="9.140625" style="1"/>
    <col min="7420" max="7423" width="0" style="1" hidden="1" customWidth="1"/>
    <col min="7424" max="7424" width="4.5703125" style="1" customWidth="1"/>
    <col min="7425" max="7425" width="5.7109375" style="1" customWidth="1"/>
    <col min="7426" max="7430" width="4.7109375" style="1" customWidth="1"/>
    <col min="7431" max="7432" width="7.7109375" style="1" customWidth="1"/>
    <col min="7433" max="7433" width="11.28515625" style="1" customWidth="1"/>
    <col min="7434" max="7434" width="9.85546875" style="1" customWidth="1"/>
    <col min="7435" max="7435" width="10" style="1" customWidth="1"/>
    <col min="7436" max="7436" width="8.7109375" style="1" customWidth="1"/>
    <col min="7437" max="7437" width="13.5703125" style="1" customWidth="1"/>
    <col min="7438" max="7438" width="13.28515625" style="1" customWidth="1"/>
    <col min="7439" max="7440" width="12.5703125" style="1" customWidth="1"/>
    <col min="7441" max="7441" width="7.85546875" style="1" customWidth="1"/>
    <col min="7442" max="7442" width="13.5703125" style="1" customWidth="1"/>
    <col min="7443" max="7443" width="8.85546875" style="1" customWidth="1"/>
    <col min="7444" max="7675" width="9.140625" style="1"/>
    <col min="7676" max="7679" width="0" style="1" hidden="1" customWidth="1"/>
    <col min="7680" max="7680" width="4.5703125" style="1" customWidth="1"/>
    <col min="7681" max="7681" width="5.7109375" style="1" customWidth="1"/>
    <col min="7682" max="7686" width="4.7109375" style="1" customWidth="1"/>
    <col min="7687" max="7688" width="7.7109375" style="1" customWidth="1"/>
    <col min="7689" max="7689" width="11.28515625" style="1" customWidth="1"/>
    <col min="7690" max="7690" width="9.85546875" style="1" customWidth="1"/>
    <col min="7691" max="7691" width="10" style="1" customWidth="1"/>
    <col min="7692" max="7692" width="8.7109375" style="1" customWidth="1"/>
    <col min="7693" max="7693" width="13.5703125" style="1" customWidth="1"/>
    <col min="7694" max="7694" width="13.28515625" style="1" customWidth="1"/>
    <col min="7695" max="7696" width="12.5703125" style="1" customWidth="1"/>
    <col min="7697" max="7697" width="7.85546875" style="1" customWidth="1"/>
    <col min="7698" max="7698" width="13.5703125" style="1" customWidth="1"/>
    <col min="7699" max="7699" width="8.85546875" style="1" customWidth="1"/>
    <col min="7700" max="7931" width="9.140625" style="1"/>
    <col min="7932" max="7935" width="0" style="1" hidden="1" customWidth="1"/>
    <col min="7936" max="7936" width="4.5703125" style="1" customWidth="1"/>
    <col min="7937" max="7937" width="5.7109375" style="1" customWidth="1"/>
    <col min="7938" max="7942" width="4.7109375" style="1" customWidth="1"/>
    <col min="7943" max="7944" width="7.7109375" style="1" customWidth="1"/>
    <col min="7945" max="7945" width="11.28515625" style="1" customWidth="1"/>
    <col min="7946" max="7946" width="9.85546875" style="1" customWidth="1"/>
    <col min="7947" max="7947" width="10" style="1" customWidth="1"/>
    <col min="7948" max="7948" width="8.7109375" style="1" customWidth="1"/>
    <col min="7949" max="7949" width="13.5703125" style="1" customWidth="1"/>
    <col min="7950" max="7950" width="13.28515625" style="1" customWidth="1"/>
    <col min="7951" max="7952" width="12.5703125" style="1" customWidth="1"/>
    <col min="7953" max="7953" width="7.85546875" style="1" customWidth="1"/>
    <col min="7954" max="7954" width="13.5703125" style="1" customWidth="1"/>
    <col min="7955" max="7955" width="8.85546875" style="1" customWidth="1"/>
    <col min="7956" max="8187" width="9.140625" style="1"/>
    <col min="8188" max="8191" width="0" style="1" hidden="1" customWidth="1"/>
    <col min="8192" max="8192" width="4.5703125" style="1" customWidth="1"/>
    <col min="8193" max="8193" width="5.7109375" style="1" customWidth="1"/>
    <col min="8194" max="8198" width="4.7109375" style="1" customWidth="1"/>
    <col min="8199" max="8200" width="7.7109375" style="1" customWidth="1"/>
    <col min="8201" max="8201" width="11.28515625" style="1" customWidth="1"/>
    <col min="8202" max="8202" width="9.85546875" style="1" customWidth="1"/>
    <col min="8203" max="8203" width="10" style="1" customWidth="1"/>
    <col min="8204" max="8204" width="8.7109375" style="1" customWidth="1"/>
    <col min="8205" max="8205" width="13.5703125" style="1" customWidth="1"/>
    <col min="8206" max="8206" width="13.28515625" style="1" customWidth="1"/>
    <col min="8207" max="8208" width="12.5703125" style="1" customWidth="1"/>
    <col min="8209" max="8209" width="7.85546875" style="1" customWidth="1"/>
    <col min="8210" max="8210" width="13.5703125" style="1" customWidth="1"/>
    <col min="8211" max="8211" width="8.85546875" style="1" customWidth="1"/>
    <col min="8212" max="8443" width="9.140625" style="1"/>
    <col min="8444" max="8447" width="0" style="1" hidden="1" customWidth="1"/>
    <col min="8448" max="8448" width="4.5703125" style="1" customWidth="1"/>
    <col min="8449" max="8449" width="5.7109375" style="1" customWidth="1"/>
    <col min="8450" max="8454" width="4.7109375" style="1" customWidth="1"/>
    <col min="8455" max="8456" width="7.7109375" style="1" customWidth="1"/>
    <col min="8457" max="8457" width="11.28515625" style="1" customWidth="1"/>
    <col min="8458" max="8458" width="9.85546875" style="1" customWidth="1"/>
    <col min="8459" max="8459" width="10" style="1" customWidth="1"/>
    <col min="8460" max="8460" width="8.7109375" style="1" customWidth="1"/>
    <col min="8461" max="8461" width="13.5703125" style="1" customWidth="1"/>
    <col min="8462" max="8462" width="13.28515625" style="1" customWidth="1"/>
    <col min="8463" max="8464" width="12.5703125" style="1" customWidth="1"/>
    <col min="8465" max="8465" width="7.85546875" style="1" customWidth="1"/>
    <col min="8466" max="8466" width="13.5703125" style="1" customWidth="1"/>
    <col min="8467" max="8467" width="8.85546875" style="1" customWidth="1"/>
    <col min="8468" max="8699" width="9.140625" style="1"/>
    <col min="8700" max="8703" width="0" style="1" hidden="1" customWidth="1"/>
    <col min="8704" max="8704" width="4.5703125" style="1" customWidth="1"/>
    <col min="8705" max="8705" width="5.7109375" style="1" customWidth="1"/>
    <col min="8706" max="8710" width="4.7109375" style="1" customWidth="1"/>
    <col min="8711" max="8712" width="7.7109375" style="1" customWidth="1"/>
    <col min="8713" max="8713" width="11.28515625" style="1" customWidth="1"/>
    <col min="8714" max="8714" width="9.85546875" style="1" customWidth="1"/>
    <col min="8715" max="8715" width="10" style="1" customWidth="1"/>
    <col min="8716" max="8716" width="8.7109375" style="1" customWidth="1"/>
    <col min="8717" max="8717" width="13.5703125" style="1" customWidth="1"/>
    <col min="8718" max="8718" width="13.28515625" style="1" customWidth="1"/>
    <col min="8719" max="8720" width="12.5703125" style="1" customWidth="1"/>
    <col min="8721" max="8721" width="7.85546875" style="1" customWidth="1"/>
    <col min="8722" max="8722" width="13.5703125" style="1" customWidth="1"/>
    <col min="8723" max="8723" width="8.85546875" style="1" customWidth="1"/>
    <col min="8724" max="8955" width="9.140625" style="1"/>
    <col min="8956" max="8959" width="0" style="1" hidden="1" customWidth="1"/>
    <col min="8960" max="8960" width="4.5703125" style="1" customWidth="1"/>
    <col min="8961" max="8961" width="5.7109375" style="1" customWidth="1"/>
    <col min="8962" max="8966" width="4.7109375" style="1" customWidth="1"/>
    <col min="8967" max="8968" width="7.7109375" style="1" customWidth="1"/>
    <col min="8969" max="8969" width="11.28515625" style="1" customWidth="1"/>
    <col min="8970" max="8970" width="9.85546875" style="1" customWidth="1"/>
    <col min="8971" max="8971" width="10" style="1" customWidth="1"/>
    <col min="8972" max="8972" width="8.7109375" style="1" customWidth="1"/>
    <col min="8973" max="8973" width="13.5703125" style="1" customWidth="1"/>
    <col min="8974" max="8974" width="13.28515625" style="1" customWidth="1"/>
    <col min="8975" max="8976" width="12.5703125" style="1" customWidth="1"/>
    <col min="8977" max="8977" width="7.85546875" style="1" customWidth="1"/>
    <col min="8978" max="8978" width="13.5703125" style="1" customWidth="1"/>
    <col min="8979" max="8979" width="8.85546875" style="1" customWidth="1"/>
    <col min="8980" max="9211" width="9.140625" style="1"/>
    <col min="9212" max="9215" width="0" style="1" hidden="1" customWidth="1"/>
    <col min="9216" max="9216" width="4.5703125" style="1" customWidth="1"/>
    <col min="9217" max="9217" width="5.7109375" style="1" customWidth="1"/>
    <col min="9218" max="9222" width="4.7109375" style="1" customWidth="1"/>
    <col min="9223" max="9224" width="7.7109375" style="1" customWidth="1"/>
    <col min="9225" max="9225" width="11.28515625" style="1" customWidth="1"/>
    <col min="9226" max="9226" width="9.85546875" style="1" customWidth="1"/>
    <col min="9227" max="9227" width="10" style="1" customWidth="1"/>
    <col min="9228" max="9228" width="8.7109375" style="1" customWidth="1"/>
    <col min="9229" max="9229" width="13.5703125" style="1" customWidth="1"/>
    <col min="9230" max="9230" width="13.28515625" style="1" customWidth="1"/>
    <col min="9231" max="9232" width="12.5703125" style="1" customWidth="1"/>
    <col min="9233" max="9233" width="7.85546875" style="1" customWidth="1"/>
    <col min="9234" max="9234" width="13.5703125" style="1" customWidth="1"/>
    <col min="9235" max="9235" width="8.85546875" style="1" customWidth="1"/>
    <col min="9236" max="9467" width="9.140625" style="1"/>
    <col min="9468" max="9471" width="0" style="1" hidden="1" customWidth="1"/>
    <col min="9472" max="9472" width="4.5703125" style="1" customWidth="1"/>
    <col min="9473" max="9473" width="5.7109375" style="1" customWidth="1"/>
    <col min="9474" max="9478" width="4.7109375" style="1" customWidth="1"/>
    <col min="9479" max="9480" width="7.7109375" style="1" customWidth="1"/>
    <col min="9481" max="9481" width="11.28515625" style="1" customWidth="1"/>
    <col min="9482" max="9482" width="9.85546875" style="1" customWidth="1"/>
    <col min="9483" max="9483" width="10" style="1" customWidth="1"/>
    <col min="9484" max="9484" width="8.7109375" style="1" customWidth="1"/>
    <col min="9485" max="9485" width="13.5703125" style="1" customWidth="1"/>
    <col min="9486" max="9486" width="13.28515625" style="1" customWidth="1"/>
    <col min="9487" max="9488" width="12.5703125" style="1" customWidth="1"/>
    <col min="9489" max="9489" width="7.85546875" style="1" customWidth="1"/>
    <col min="9490" max="9490" width="13.5703125" style="1" customWidth="1"/>
    <col min="9491" max="9491" width="8.85546875" style="1" customWidth="1"/>
    <col min="9492" max="9723" width="9.140625" style="1"/>
    <col min="9724" max="9727" width="0" style="1" hidden="1" customWidth="1"/>
    <col min="9728" max="9728" width="4.5703125" style="1" customWidth="1"/>
    <col min="9729" max="9729" width="5.7109375" style="1" customWidth="1"/>
    <col min="9730" max="9734" width="4.7109375" style="1" customWidth="1"/>
    <col min="9735" max="9736" width="7.7109375" style="1" customWidth="1"/>
    <col min="9737" max="9737" width="11.28515625" style="1" customWidth="1"/>
    <col min="9738" max="9738" width="9.85546875" style="1" customWidth="1"/>
    <col min="9739" max="9739" width="10" style="1" customWidth="1"/>
    <col min="9740" max="9740" width="8.7109375" style="1" customWidth="1"/>
    <col min="9741" max="9741" width="13.5703125" style="1" customWidth="1"/>
    <col min="9742" max="9742" width="13.28515625" style="1" customWidth="1"/>
    <col min="9743" max="9744" width="12.5703125" style="1" customWidth="1"/>
    <col min="9745" max="9745" width="7.85546875" style="1" customWidth="1"/>
    <col min="9746" max="9746" width="13.5703125" style="1" customWidth="1"/>
    <col min="9747" max="9747" width="8.85546875" style="1" customWidth="1"/>
    <col min="9748" max="9979" width="9.140625" style="1"/>
    <col min="9980" max="9983" width="0" style="1" hidden="1" customWidth="1"/>
    <col min="9984" max="9984" width="4.5703125" style="1" customWidth="1"/>
    <col min="9985" max="9985" width="5.7109375" style="1" customWidth="1"/>
    <col min="9986" max="9990" width="4.7109375" style="1" customWidth="1"/>
    <col min="9991" max="9992" width="7.7109375" style="1" customWidth="1"/>
    <col min="9993" max="9993" width="11.28515625" style="1" customWidth="1"/>
    <col min="9994" max="9994" width="9.85546875" style="1" customWidth="1"/>
    <col min="9995" max="9995" width="10" style="1" customWidth="1"/>
    <col min="9996" max="9996" width="8.7109375" style="1" customWidth="1"/>
    <col min="9997" max="9997" width="13.5703125" style="1" customWidth="1"/>
    <col min="9998" max="9998" width="13.28515625" style="1" customWidth="1"/>
    <col min="9999" max="10000" width="12.5703125" style="1" customWidth="1"/>
    <col min="10001" max="10001" width="7.85546875" style="1" customWidth="1"/>
    <col min="10002" max="10002" width="13.5703125" style="1" customWidth="1"/>
    <col min="10003" max="10003" width="8.85546875" style="1" customWidth="1"/>
    <col min="10004" max="10235" width="9.140625" style="1"/>
    <col min="10236" max="10239" width="0" style="1" hidden="1" customWidth="1"/>
    <col min="10240" max="10240" width="4.5703125" style="1" customWidth="1"/>
    <col min="10241" max="10241" width="5.7109375" style="1" customWidth="1"/>
    <col min="10242" max="10246" width="4.7109375" style="1" customWidth="1"/>
    <col min="10247" max="10248" width="7.7109375" style="1" customWidth="1"/>
    <col min="10249" max="10249" width="11.28515625" style="1" customWidth="1"/>
    <col min="10250" max="10250" width="9.85546875" style="1" customWidth="1"/>
    <col min="10251" max="10251" width="10" style="1" customWidth="1"/>
    <col min="10252" max="10252" width="8.7109375" style="1" customWidth="1"/>
    <col min="10253" max="10253" width="13.5703125" style="1" customWidth="1"/>
    <col min="10254" max="10254" width="13.28515625" style="1" customWidth="1"/>
    <col min="10255" max="10256" width="12.5703125" style="1" customWidth="1"/>
    <col min="10257" max="10257" width="7.85546875" style="1" customWidth="1"/>
    <col min="10258" max="10258" width="13.5703125" style="1" customWidth="1"/>
    <col min="10259" max="10259" width="8.85546875" style="1" customWidth="1"/>
    <col min="10260" max="10491" width="9.140625" style="1"/>
    <col min="10492" max="10495" width="0" style="1" hidden="1" customWidth="1"/>
    <col min="10496" max="10496" width="4.5703125" style="1" customWidth="1"/>
    <col min="10497" max="10497" width="5.7109375" style="1" customWidth="1"/>
    <col min="10498" max="10502" width="4.7109375" style="1" customWidth="1"/>
    <col min="10503" max="10504" width="7.7109375" style="1" customWidth="1"/>
    <col min="10505" max="10505" width="11.28515625" style="1" customWidth="1"/>
    <col min="10506" max="10506" width="9.85546875" style="1" customWidth="1"/>
    <col min="10507" max="10507" width="10" style="1" customWidth="1"/>
    <col min="10508" max="10508" width="8.7109375" style="1" customWidth="1"/>
    <col min="10509" max="10509" width="13.5703125" style="1" customWidth="1"/>
    <col min="10510" max="10510" width="13.28515625" style="1" customWidth="1"/>
    <col min="10511" max="10512" width="12.5703125" style="1" customWidth="1"/>
    <col min="10513" max="10513" width="7.85546875" style="1" customWidth="1"/>
    <col min="10514" max="10514" width="13.5703125" style="1" customWidth="1"/>
    <col min="10515" max="10515" width="8.85546875" style="1" customWidth="1"/>
    <col min="10516" max="10747" width="9.140625" style="1"/>
    <col min="10748" max="10751" width="0" style="1" hidden="1" customWidth="1"/>
    <col min="10752" max="10752" width="4.5703125" style="1" customWidth="1"/>
    <col min="10753" max="10753" width="5.7109375" style="1" customWidth="1"/>
    <col min="10754" max="10758" width="4.7109375" style="1" customWidth="1"/>
    <col min="10759" max="10760" width="7.7109375" style="1" customWidth="1"/>
    <col min="10761" max="10761" width="11.28515625" style="1" customWidth="1"/>
    <col min="10762" max="10762" width="9.85546875" style="1" customWidth="1"/>
    <col min="10763" max="10763" width="10" style="1" customWidth="1"/>
    <col min="10764" max="10764" width="8.7109375" style="1" customWidth="1"/>
    <col min="10765" max="10765" width="13.5703125" style="1" customWidth="1"/>
    <col min="10766" max="10766" width="13.28515625" style="1" customWidth="1"/>
    <col min="10767" max="10768" width="12.5703125" style="1" customWidth="1"/>
    <col min="10769" max="10769" width="7.85546875" style="1" customWidth="1"/>
    <col min="10770" max="10770" width="13.5703125" style="1" customWidth="1"/>
    <col min="10771" max="10771" width="8.85546875" style="1" customWidth="1"/>
    <col min="10772" max="11003" width="9.140625" style="1"/>
    <col min="11004" max="11007" width="0" style="1" hidden="1" customWidth="1"/>
    <col min="11008" max="11008" width="4.5703125" style="1" customWidth="1"/>
    <col min="11009" max="11009" width="5.7109375" style="1" customWidth="1"/>
    <col min="11010" max="11014" width="4.7109375" style="1" customWidth="1"/>
    <col min="11015" max="11016" width="7.7109375" style="1" customWidth="1"/>
    <col min="11017" max="11017" width="11.28515625" style="1" customWidth="1"/>
    <col min="11018" max="11018" width="9.85546875" style="1" customWidth="1"/>
    <col min="11019" max="11019" width="10" style="1" customWidth="1"/>
    <col min="11020" max="11020" width="8.7109375" style="1" customWidth="1"/>
    <col min="11021" max="11021" width="13.5703125" style="1" customWidth="1"/>
    <col min="11022" max="11022" width="13.28515625" style="1" customWidth="1"/>
    <col min="11023" max="11024" width="12.5703125" style="1" customWidth="1"/>
    <col min="11025" max="11025" width="7.85546875" style="1" customWidth="1"/>
    <col min="11026" max="11026" width="13.5703125" style="1" customWidth="1"/>
    <col min="11027" max="11027" width="8.85546875" style="1" customWidth="1"/>
    <col min="11028" max="11259" width="9.140625" style="1"/>
    <col min="11260" max="11263" width="0" style="1" hidden="1" customWidth="1"/>
    <col min="11264" max="11264" width="4.5703125" style="1" customWidth="1"/>
    <col min="11265" max="11265" width="5.7109375" style="1" customWidth="1"/>
    <col min="11266" max="11270" width="4.7109375" style="1" customWidth="1"/>
    <col min="11271" max="11272" width="7.7109375" style="1" customWidth="1"/>
    <col min="11273" max="11273" width="11.28515625" style="1" customWidth="1"/>
    <col min="11274" max="11274" width="9.85546875" style="1" customWidth="1"/>
    <col min="11275" max="11275" width="10" style="1" customWidth="1"/>
    <col min="11276" max="11276" width="8.7109375" style="1" customWidth="1"/>
    <col min="11277" max="11277" width="13.5703125" style="1" customWidth="1"/>
    <col min="11278" max="11278" width="13.28515625" style="1" customWidth="1"/>
    <col min="11279" max="11280" width="12.5703125" style="1" customWidth="1"/>
    <col min="11281" max="11281" width="7.85546875" style="1" customWidth="1"/>
    <col min="11282" max="11282" width="13.5703125" style="1" customWidth="1"/>
    <col min="11283" max="11283" width="8.85546875" style="1" customWidth="1"/>
    <col min="11284" max="11515" width="9.140625" style="1"/>
    <col min="11516" max="11519" width="0" style="1" hidden="1" customWidth="1"/>
    <col min="11520" max="11520" width="4.5703125" style="1" customWidth="1"/>
    <col min="11521" max="11521" width="5.7109375" style="1" customWidth="1"/>
    <col min="11522" max="11526" width="4.7109375" style="1" customWidth="1"/>
    <col min="11527" max="11528" width="7.7109375" style="1" customWidth="1"/>
    <col min="11529" max="11529" width="11.28515625" style="1" customWidth="1"/>
    <col min="11530" max="11530" width="9.85546875" style="1" customWidth="1"/>
    <col min="11531" max="11531" width="10" style="1" customWidth="1"/>
    <col min="11532" max="11532" width="8.7109375" style="1" customWidth="1"/>
    <col min="11533" max="11533" width="13.5703125" style="1" customWidth="1"/>
    <col min="11534" max="11534" width="13.28515625" style="1" customWidth="1"/>
    <col min="11535" max="11536" width="12.5703125" style="1" customWidth="1"/>
    <col min="11537" max="11537" width="7.85546875" style="1" customWidth="1"/>
    <col min="11538" max="11538" width="13.5703125" style="1" customWidth="1"/>
    <col min="11539" max="11539" width="8.85546875" style="1" customWidth="1"/>
    <col min="11540" max="11771" width="9.140625" style="1"/>
    <col min="11772" max="11775" width="0" style="1" hidden="1" customWidth="1"/>
    <col min="11776" max="11776" width="4.5703125" style="1" customWidth="1"/>
    <col min="11777" max="11777" width="5.7109375" style="1" customWidth="1"/>
    <col min="11778" max="11782" width="4.7109375" style="1" customWidth="1"/>
    <col min="11783" max="11784" width="7.7109375" style="1" customWidth="1"/>
    <col min="11785" max="11785" width="11.28515625" style="1" customWidth="1"/>
    <col min="11786" max="11786" width="9.85546875" style="1" customWidth="1"/>
    <col min="11787" max="11787" width="10" style="1" customWidth="1"/>
    <col min="11788" max="11788" width="8.7109375" style="1" customWidth="1"/>
    <col min="11789" max="11789" width="13.5703125" style="1" customWidth="1"/>
    <col min="11790" max="11790" width="13.28515625" style="1" customWidth="1"/>
    <col min="11791" max="11792" width="12.5703125" style="1" customWidth="1"/>
    <col min="11793" max="11793" width="7.85546875" style="1" customWidth="1"/>
    <col min="11794" max="11794" width="13.5703125" style="1" customWidth="1"/>
    <col min="11795" max="11795" width="8.85546875" style="1" customWidth="1"/>
    <col min="11796" max="12027" width="9.140625" style="1"/>
    <col min="12028" max="12031" width="0" style="1" hidden="1" customWidth="1"/>
    <col min="12032" max="12032" width="4.5703125" style="1" customWidth="1"/>
    <col min="12033" max="12033" width="5.7109375" style="1" customWidth="1"/>
    <col min="12034" max="12038" width="4.7109375" style="1" customWidth="1"/>
    <col min="12039" max="12040" width="7.7109375" style="1" customWidth="1"/>
    <col min="12041" max="12041" width="11.28515625" style="1" customWidth="1"/>
    <col min="12042" max="12042" width="9.85546875" style="1" customWidth="1"/>
    <col min="12043" max="12043" width="10" style="1" customWidth="1"/>
    <col min="12044" max="12044" width="8.7109375" style="1" customWidth="1"/>
    <col min="12045" max="12045" width="13.5703125" style="1" customWidth="1"/>
    <col min="12046" max="12046" width="13.28515625" style="1" customWidth="1"/>
    <col min="12047" max="12048" width="12.5703125" style="1" customWidth="1"/>
    <col min="12049" max="12049" width="7.85546875" style="1" customWidth="1"/>
    <col min="12050" max="12050" width="13.5703125" style="1" customWidth="1"/>
    <col min="12051" max="12051" width="8.85546875" style="1" customWidth="1"/>
    <col min="12052" max="12283" width="9.140625" style="1"/>
    <col min="12284" max="12287" width="0" style="1" hidden="1" customWidth="1"/>
    <col min="12288" max="12288" width="4.5703125" style="1" customWidth="1"/>
    <col min="12289" max="12289" width="5.7109375" style="1" customWidth="1"/>
    <col min="12290" max="12294" width="4.7109375" style="1" customWidth="1"/>
    <col min="12295" max="12296" width="7.7109375" style="1" customWidth="1"/>
    <col min="12297" max="12297" width="11.28515625" style="1" customWidth="1"/>
    <col min="12298" max="12298" width="9.85546875" style="1" customWidth="1"/>
    <col min="12299" max="12299" width="10" style="1" customWidth="1"/>
    <col min="12300" max="12300" width="8.7109375" style="1" customWidth="1"/>
    <col min="12301" max="12301" width="13.5703125" style="1" customWidth="1"/>
    <col min="12302" max="12302" width="13.28515625" style="1" customWidth="1"/>
    <col min="12303" max="12304" width="12.5703125" style="1" customWidth="1"/>
    <col min="12305" max="12305" width="7.85546875" style="1" customWidth="1"/>
    <col min="12306" max="12306" width="13.5703125" style="1" customWidth="1"/>
    <col min="12307" max="12307" width="8.85546875" style="1" customWidth="1"/>
    <col min="12308" max="12539" width="9.140625" style="1"/>
    <col min="12540" max="12543" width="0" style="1" hidden="1" customWidth="1"/>
    <col min="12544" max="12544" width="4.5703125" style="1" customWidth="1"/>
    <col min="12545" max="12545" width="5.7109375" style="1" customWidth="1"/>
    <col min="12546" max="12550" width="4.7109375" style="1" customWidth="1"/>
    <col min="12551" max="12552" width="7.7109375" style="1" customWidth="1"/>
    <col min="12553" max="12553" width="11.28515625" style="1" customWidth="1"/>
    <col min="12554" max="12554" width="9.85546875" style="1" customWidth="1"/>
    <col min="12555" max="12555" width="10" style="1" customWidth="1"/>
    <col min="12556" max="12556" width="8.7109375" style="1" customWidth="1"/>
    <col min="12557" max="12557" width="13.5703125" style="1" customWidth="1"/>
    <col min="12558" max="12558" width="13.28515625" style="1" customWidth="1"/>
    <col min="12559" max="12560" width="12.5703125" style="1" customWidth="1"/>
    <col min="12561" max="12561" width="7.85546875" style="1" customWidth="1"/>
    <col min="12562" max="12562" width="13.5703125" style="1" customWidth="1"/>
    <col min="12563" max="12563" width="8.85546875" style="1" customWidth="1"/>
    <col min="12564" max="12795" width="9.140625" style="1"/>
    <col min="12796" max="12799" width="0" style="1" hidden="1" customWidth="1"/>
    <col min="12800" max="12800" width="4.5703125" style="1" customWidth="1"/>
    <col min="12801" max="12801" width="5.7109375" style="1" customWidth="1"/>
    <col min="12802" max="12806" width="4.7109375" style="1" customWidth="1"/>
    <col min="12807" max="12808" width="7.7109375" style="1" customWidth="1"/>
    <col min="12809" max="12809" width="11.28515625" style="1" customWidth="1"/>
    <col min="12810" max="12810" width="9.85546875" style="1" customWidth="1"/>
    <col min="12811" max="12811" width="10" style="1" customWidth="1"/>
    <col min="12812" max="12812" width="8.7109375" style="1" customWidth="1"/>
    <col min="12813" max="12813" width="13.5703125" style="1" customWidth="1"/>
    <col min="12814" max="12814" width="13.28515625" style="1" customWidth="1"/>
    <col min="12815" max="12816" width="12.5703125" style="1" customWidth="1"/>
    <col min="12817" max="12817" width="7.85546875" style="1" customWidth="1"/>
    <col min="12818" max="12818" width="13.5703125" style="1" customWidth="1"/>
    <col min="12819" max="12819" width="8.85546875" style="1" customWidth="1"/>
    <col min="12820" max="13051" width="9.140625" style="1"/>
    <col min="13052" max="13055" width="0" style="1" hidden="1" customWidth="1"/>
    <col min="13056" max="13056" width="4.5703125" style="1" customWidth="1"/>
    <col min="13057" max="13057" width="5.7109375" style="1" customWidth="1"/>
    <col min="13058" max="13062" width="4.7109375" style="1" customWidth="1"/>
    <col min="13063" max="13064" width="7.7109375" style="1" customWidth="1"/>
    <col min="13065" max="13065" width="11.28515625" style="1" customWidth="1"/>
    <col min="13066" max="13066" width="9.85546875" style="1" customWidth="1"/>
    <col min="13067" max="13067" width="10" style="1" customWidth="1"/>
    <col min="13068" max="13068" width="8.7109375" style="1" customWidth="1"/>
    <col min="13069" max="13069" width="13.5703125" style="1" customWidth="1"/>
    <col min="13070" max="13070" width="13.28515625" style="1" customWidth="1"/>
    <col min="13071" max="13072" width="12.5703125" style="1" customWidth="1"/>
    <col min="13073" max="13073" width="7.85546875" style="1" customWidth="1"/>
    <col min="13074" max="13074" width="13.5703125" style="1" customWidth="1"/>
    <col min="13075" max="13075" width="8.85546875" style="1" customWidth="1"/>
    <col min="13076" max="13307" width="9.140625" style="1"/>
    <col min="13308" max="13311" width="0" style="1" hidden="1" customWidth="1"/>
    <col min="13312" max="13312" width="4.5703125" style="1" customWidth="1"/>
    <col min="13313" max="13313" width="5.7109375" style="1" customWidth="1"/>
    <col min="13314" max="13318" width="4.7109375" style="1" customWidth="1"/>
    <col min="13319" max="13320" width="7.7109375" style="1" customWidth="1"/>
    <col min="13321" max="13321" width="11.28515625" style="1" customWidth="1"/>
    <col min="13322" max="13322" width="9.85546875" style="1" customWidth="1"/>
    <col min="13323" max="13323" width="10" style="1" customWidth="1"/>
    <col min="13324" max="13324" width="8.7109375" style="1" customWidth="1"/>
    <col min="13325" max="13325" width="13.5703125" style="1" customWidth="1"/>
    <col min="13326" max="13326" width="13.28515625" style="1" customWidth="1"/>
    <col min="13327" max="13328" width="12.5703125" style="1" customWidth="1"/>
    <col min="13329" max="13329" width="7.85546875" style="1" customWidth="1"/>
    <col min="13330" max="13330" width="13.5703125" style="1" customWidth="1"/>
    <col min="13331" max="13331" width="8.85546875" style="1" customWidth="1"/>
    <col min="13332" max="13563" width="9.140625" style="1"/>
    <col min="13564" max="13567" width="0" style="1" hidden="1" customWidth="1"/>
    <col min="13568" max="13568" width="4.5703125" style="1" customWidth="1"/>
    <col min="13569" max="13569" width="5.7109375" style="1" customWidth="1"/>
    <col min="13570" max="13574" width="4.7109375" style="1" customWidth="1"/>
    <col min="13575" max="13576" width="7.7109375" style="1" customWidth="1"/>
    <col min="13577" max="13577" width="11.28515625" style="1" customWidth="1"/>
    <col min="13578" max="13578" width="9.85546875" style="1" customWidth="1"/>
    <col min="13579" max="13579" width="10" style="1" customWidth="1"/>
    <col min="13580" max="13580" width="8.7109375" style="1" customWidth="1"/>
    <col min="13581" max="13581" width="13.5703125" style="1" customWidth="1"/>
    <col min="13582" max="13582" width="13.28515625" style="1" customWidth="1"/>
    <col min="13583" max="13584" width="12.5703125" style="1" customWidth="1"/>
    <col min="13585" max="13585" width="7.85546875" style="1" customWidth="1"/>
    <col min="13586" max="13586" width="13.5703125" style="1" customWidth="1"/>
    <col min="13587" max="13587" width="8.85546875" style="1" customWidth="1"/>
    <col min="13588" max="13819" width="9.140625" style="1"/>
    <col min="13820" max="13823" width="0" style="1" hidden="1" customWidth="1"/>
    <col min="13824" max="13824" width="4.5703125" style="1" customWidth="1"/>
    <col min="13825" max="13825" width="5.7109375" style="1" customWidth="1"/>
    <col min="13826" max="13830" width="4.7109375" style="1" customWidth="1"/>
    <col min="13831" max="13832" width="7.7109375" style="1" customWidth="1"/>
    <col min="13833" max="13833" width="11.28515625" style="1" customWidth="1"/>
    <col min="13834" max="13834" width="9.85546875" style="1" customWidth="1"/>
    <col min="13835" max="13835" width="10" style="1" customWidth="1"/>
    <col min="13836" max="13836" width="8.7109375" style="1" customWidth="1"/>
    <col min="13837" max="13837" width="13.5703125" style="1" customWidth="1"/>
    <col min="13838" max="13838" width="13.28515625" style="1" customWidth="1"/>
    <col min="13839" max="13840" width="12.5703125" style="1" customWidth="1"/>
    <col min="13841" max="13841" width="7.85546875" style="1" customWidth="1"/>
    <col min="13842" max="13842" width="13.5703125" style="1" customWidth="1"/>
    <col min="13843" max="13843" width="8.85546875" style="1" customWidth="1"/>
    <col min="13844" max="14075" width="9.140625" style="1"/>
    <col min="14076" max="14079" width="0" style="1" hidden="1" customWidth="1"/>
    <col min="14080" max="14080" width="4.5703125" style="1" customWidth="1"/>
    <col min="14081" max="14081" width="5.7109375" style="1" customWidth="1"/>
    <col min="14082" max="14086" width="4.7109375" style="1" customWidth="1"/>
    <col min="14087" max="14088" width="7.7109375" style="1" customWidth="1"/>
    <col min="14089" max="14089" width="11.28515625" style="1" customWidth="1"/>
    <col min="14090" max="14090" width="9.85546875" style="1" customWidth="1"/>
    <col min="14091" max="14091" width="10" style="1" customWidth="1"/>
    <col min="14092" max="14092" width="8.7109375" style="1" customWidth="1"/>
    <col min="14093" max="14093" width="13.5703125" style="1" customWidth="1"/>
    <col min="14094" max="14094" width="13.28515625" style="1" customWidth="1"/>
    <col min="14095" max="14096" width="12.5703125" style="1" customWidth="1"/>
    <col min="14097" max="14097" width="7.85546875" style="1" customWidth="1"/>
    <col min="14098" max="14098" width="13.5703125" style="1" customWidth="1"/>
    <col min="14099" max="14099" width="8.85546875" style="1" customWidth="1"/>
    <col min="14100" max="14331" width="9.140625" style="1"/>
    <col min="14332" max="14335" width="0" style="1" hidden="1" customWidth="1"/>
    <col min="14336" max="14336" width="4.5703125" style="1" customWidth="1"/>
    <col min="14337" max="14337" width="5.7109375" style="1" customWidth="1"/>
    <col min="14338" max="14342" width="4.7109375" style="1" customWidth="1"/>
    <col min="14343" max="14344" width="7.7109375" style="1" customWidth="1"/>
    <col min="14345" max="14345" width="11.28515625" style="1" customWidth="1"/>
    <col min="14346" max="14346" width="9.85546875" style="1" customWidth="1"/>
    <col min="14347" max="14347" width="10" style="1" customWidth="1"/>
    <col min="14348" max="14348" width="8.7109375" style="1" customWidth="1"/>
    <col min="14349" max="14349" width="13.5703125" style="1" customWidth="1"/>
    <col min="14350" max="14350" width="13.28515625" style="1" customWidth="1"/>
    <col min="14351" max="14352" width="12.5703125" style="1" customWidth="1"/>
    <col min="14353" max="14353" width="7.85546875" style="1" customWidth="1"/>
    <col min="14354" max="14354" width="13.5703125" style="1" customWidth="1"/>
    <col min="14355" max="14355" width="8.85546875" style="1" customWidth="1"/>
    <col min="14356" max="14587" width="9.140625" style="1"/>
    <col min="14588" max="14591" width="0" style="1" hidden="1" customWidth="1"/>
    <col min="14592" max="14592" width="4.5703125" style="1" customWidth="1"/>
    <col min="14593" max="14593" width="5.7109375" style="1" customWidth="1"/>
    <col min="14594" max="14598" width="4.7109375" style="1" customWidth="1"/>
    <col min="14599" max="14600" width="7.7109375" style="1" customWidth="1"/>
    <col min="14601" max="14601" width="11.28515625" style="1" customWidth="1"/>
    <col min="14602" max="14602" width="9.85546875" style="1" customWidth="1"/>
    <col min="14603" max="14603" width="10" style="1" customWidth="1"/>
    <col min="14604" max="14604" width="8.7109375" style="1" customWidth="1"/>
    <col min="14605" max="14605" width="13.5703125" style="1" customWidth="1"/>
    <col min="14606" max="14606" width="13.28515625" style="1" customWidth="1"/>
    <col min="14607" max="14608" width="12.5703125" style="1" customWidth="1"/>
    <col min="14609" max="14609" width="7.85546875" style="1" customWidth="1"/>
    <col min="14610" max="14610" width="13.5703125" style="1" customWidth="1"/>
    <col min="14611" max="14611" width="8.85546875" style="1" customWidth="1"/>
    <col min="14612" max="14843" width="9.140625" style="1"/>
    <col min="14844" max="14847" width="0" style="1" hidden="1" customWidth="1"/>
    <col min="14848" max="14848" width="4.5703125" style="1" customWidth="1"/>
    <col min="14849" max="14849" width="5.7109375" style="1" customWidth="1"/>
    <col min="14850" max="14854" width="4.7109375" style="1" customWidth="1"/>
    <col min="14855" max="14856" width="7.7109375" style="1" customWidth="1"/>
    <col min="14857" max="14857" width="11.28515625" style="1" customWidth="1"/>
    <col min="14858" max="14858" width="9.85546875" style="1" customWidth="1"/>
    <col min="14859" max="14859" width="10" style="1" customWidth="1"/>
    <col min="14860" max="14860" width="8.7109375" style="1" customWidth="1"/>
    <col min="14861" max="14861" width="13.5703125" style="1" customWidth="1"/>
    <col min="14862" max="14862" width="13.28515625" style="1" customWidth="1"/>
    <col min="14863" max="14864" width="12.5703125" style="1" customWidth="1"/>
    <col min="14865" max="14865" width="7.85546875" style="1" customWidth="1"/>
    <col min="14866" max="14866" width="13.5703125" style="1" customWidth="1"/>
    <col min="14867" max="14867" width="8.85546875" style="1" customWidth="1"/>
    <col min="14868" max="15099" width="9.140625" style="1"/>
    <col min="15100" max="15103" width="0" style="1" hidden="1" customWidth="1"/>
    <col min="15104" max="15104" width="4.5703125" style="1" customWidth="1"/>
    <col min="15105" max="15105" width="5.7109375" style="1" customWidth="1"/>
    <col min="15106" max="15110" width="4.7109375" style="1" customWidth="1"/>
    <col min="15111" max="15112" width="7.7109375" style="1" customWidth="1"/>
    <col min="15113" max="15113" width="11.28515625" style="1" customWidth="1"/>
    <col min="15114" max="15114" width="9.85546875" style="1" customWidth="1"/>
    <col min="15115" max="15115" width="10" style="1" customWidth="1"/>
    <col min="15116" max="15116" width="8.7109375" style="1" customWidth="1"/>
    <col min="15117" max="15117" width="13.5703125" style="1" customWidth="1"/>
    <col min="15118" max="15118" width="13.28515625" style="1" customWidth="1"/>
    <col min="15119" max="15120" width="12.5703125" style="1" customWidth="1"/>
    <col min="15121" max="15121" width="7.85546875" style="1" customWidth="1"/>
    <col min="15122" max="15122" width="13.5703125" style="1" customWidth="1"/>
    <col min="15123" max="15123" width="8.85546875" style="1" customWidth="1"/>
    <col min="15124" max="15355" width="9.140625" style="1"/>
    <col min="15356" max="15359" width="0" style="1" hidden="1" customWidth="1"/>
    <col min="15360" max="15360" width="4.5703125" style="1" customWidth="1"/>
    <col min="15361" max="15361" width="5.7109375" style="1" customWidth="1"/>
    <col min="15362" max="15366" width="4.7109375" style="1" customWidth="1"/>
    <col min="15367" max="15368" width="7.7109375" style="1" customWidth="1"/>
    <col min="15369" max="15369" width="11.28515625" style="1" customWidth="1"/>
    <col min="15370" max="15370" width="9.85546875" style="1" customWidth="1"/>
    <col min="15371" max="15371" width="10" style="1" customWidth="1"/>
    <col min="15372" max="15372" width="8.7109375" style="1" customWidth="1"/>
    <col min="15373" max="15373" width="13.5703125" style="1" customWidth="1"/>
    <col min="15374" max="15374" width="13.28515625" style="1" customWidth="1"/>
    <col min="15375" max="15376" width="12.5703125" style="1" customWidth="1"/>
    <col min="15377" max="15377" width="7.85546875" style="1" customWidth="1"/>
    <col min="15378" max="15378" width="13.5703125" style="1" customWidth="1"/>
    <col min="15379" max="15379" width="8.85546875" style="1" customWidth="1"/>
    <col min="15380" max="15611" width="9.140625" style="1"/>
    <col min="15612" max="15615" width="0" style="1" hidden="1" customWidth="1"/>
    <col min="15616" max="15616" width="4.5703125" style="1" customWidth="1"/>
    <col min="15617" max="15617" width="5.7109375" style="1" customWidth="1"/>
    <col min="15618" max="15622" width="4.7109375" style="1" customWidth="1"/>
    <col min="15623" max="15624" width="7.7109375" style="1" customWidth="1"/>
    <col min="15625" max="15625" width="11.28515625" style="1" customWidth="1"/>
    <col min="15626" max="15626" width="9.85546875" style="1" customWidth="1"/>
    <col min="15627" max="15627" width="10" style="1" customWidth="1"/>
    <col min="15628" max="15628" width="8.7109375" style="1" customWidth="1"/>
    <col min="15629" max="15629" width="13.5703125" style="1" customWidth="1"/>
    <col min="15630" max="15630" width="13.28515625" style="1" customWidth="1"/>
    <col min="15631" max="15632" width="12.5703125" style="1" customWidth="1"/>
    <col min="15633" max="15633" width="7.85546875" style="1" customWidth="1"/>
    <col min="15634" max="15634" width="13.5703125" style="1" customWidth="1"/>
    <col min="15635" max="15635" width="8.85546875" style="1" customWidth="1"/>
    <col min="15636" max="15867" width="9.140625" style="1"/>
    <col min="15868" max="15871" width="0" style="1" hidden="1" customWidth="1"/>
    <col min="15872" max="15872" width="4.5703125" style="1" customWidth="1"/>
    <col min="15873" max="15873" width="5.7109375" style="1" customWidth="1"/>
    <col min="15874" max="15878" width="4.7109375" style="1" customWidth="1"/>
    <col min="15879" max="15880" width="7.7109375" style="1" customWidth="1"/>
    <col min="15881" max="15881" width="11.28515625" style="1" customWidth="1"/>
    <col min="15882" max="15882" width="9.85546875" style="1" customWidth="1"/>
    <col min="15883" max="15883" width="10" style="1" customWidth="1"/>
    <col min="15884" max="15884" width="8.7109375" style="1" customWidth="1"/>
    <col min="15885" max="15885" width="13.5703125" style="1" customWidth="1"/>
    <col min="15886" max="15886" width="13.28515625" style="1" customWidth="1"/>
    <col min="15887" max="15888" width="12.5703125" style="1" customWidth="1"/>
    <col min="15889" max="15889" width="7.85546875" style="1" customWidth="1"/>
    <col min="15890" max="15890" width="13.5703125" style="1" customWidth="1"/>
    <col min="15891" max="15891" width="8.85546875" style="1" customWidth="1"/>
    <col min="15892" max="16123" width="9.140625" style="1"/>
    <col min="16124" max="16127" width="0" style="1" hidden="1" customWidth="1"/>
    <col min="16128" max="16128" width="4.5703125" style="1" customWidth="1"/>
    <col min="16129" max="16129" width="5.7109375" style="1" customWidth="1"/>
    <col min="16130" max="16134" width="4.7109375" style="1" customWidth="1"/>
    <col min="16135" max="16136" width="7.7109375" style="1" customWidth="1"/>
    <col min="16137" max="16137" width="11.28515625" style="1" customWidth="1"/>
    <col min="16138" max="16138" width="9.85546875" style="1" customWidth="1"/>
    <col min="16139" max="16139" width="10" style="1" customWidth="1"/>
    <col min="16140" max="16140" width="8.7109375" style="1" customWidth="1"/>
    <col min="16141" max="16141" width="13.5703125" style="1" customWidth="1"/>
    <col min="16142" max="16142" width="13.28515625" style="1" customWidth="1"/>
    <col min="16143" max="16144" width="12.5703125" style="1" customWidth="1"/>
    <col min="16145" max="16145" width="7.85546875" style="1" customWidth="1"/>
    <col min="16146" max="16146" width="13.5703125" style="1" customWidth="1"/>
    <col min="16147" max="16147" width="8.85546875" style="1" customWidth="1"/>
    <col min="16148" max="16384" width="9.140625" style="1"/>
  </cols>
  <sheetData>
    <row r="1" spans="1:18" ht="35.1" customHeight="1" thickBot="1">
      <c r="A1" s="27"/>
      <c r="B1" s="28"/>
      <c r="C1" s="28"/>
      <c r="D1" s="28"/>
      <c r="E1" s="290" t="s">
        <v>14</v>
      </c>
      <c r="F1" s="291"/>
      <c r="G1" s="291"/>
      <c r="H1" s="291"/>
      <c r="I1" s="291"/>
      <c r="J1" s="291"/>
      <c r="K1" s="291"/>
      <c r="L1" s="291"/>
      <c r="M1" s="291"/>
      <c r="N1" s="291"/>
      <c r="O1" s="291"/>
      <c r="P1" s="291"/>
      <c r="Q1" s="291"/>
      <c r="R1" s="292"/>
    </row>
    <row r="2" spans="1:18" ht="15" customHeight="1">
      <c r="A2" s="27"/>
      <c r="B2" s="28"/>
      <c r="C2" s="28"/>
      <c r="D2" s="28"/>
      <c r="E2" s="290"/>
      <c r="F2" s="291"/>
      <c r="G2" s="291"/>
      <c r="H2" s="291"/>
      <c r="I2" s="291"/>
      <c r="J2" s="291"/>
      <c r="K2" s="291"/>
      <c r="L2" s="291"/>
      <c r="M2" s="291"/>
      <c r="N2" s="291"/>
      <c r="O2" s="291"/>
      <c r="P2" s="291"/>
      <c r="Q2" s="291"/>
      <c r="R2" s="292"/>
    </row>
    <row r="3" spans="1:18" ht="15" customHeight="1">
      <c r="A3" s="29"/>
      <c r="E3" s="301"/>
      <c r="F3" s="302"/>
      <c r="G3" s="302"/>
      <c r="H3" s="302"/>
      <c r="I3" s="302"/>
      <c r="J3" s="302"/>
      <c r="K3" s="302"/>
      <c r="L3" s="302"/>
      <c r="M3" s="302"/>
      <c r="N3" s="302"/>
      <c r="O3" s="302"/>
      <c r="P3" s="302"/>
      <c r="Q3" s="302"/>
      <c r="R3" s="303"/>
    </row>
    <row r="4" spans="1:18" ht="15.4" customHeight="1">
      <c r="A4" s="29"/>
      <c r="E4" s="304"/>
      <c r="F4" s="305"/>
      <c r="G4" s="305"/>
      <c r="H4" s="305"/>
      <c r="I4" s="305"/>
      <c r="J4" s="305"/>
      <c r="K4" s="305"/>
      <c r="L4" s="305"/>
      <c r="M4" s="305"/>
      <c r="N4" s="305"/>
      <c r="O4" s="305"/>
      <c r="P4" s="305"/>
      <c r="Q4" s="305"/>
      <c r="R4" s="306"/>
    </row>
    <row r="5" spans="1:18" ht="16.7" customHeight="1">
      <c r="A5" s="301" t="s">
        <v>56</v>
      </c>
      <c r="B5" s="302"/>
      <c r="C5" s="302"/>
      <c r="D5" s="302"/>
      <c r="E5" s="302"/>
      <c r="F5" s="302"/>
      <c r="G5" s="302"/>
      <c r="H5" s="302"/>
      <c r="I5" s="302"/>
      <c r="J5" s="302"/>
      <c r="K5" s="302"/>
      <c r="L5" s="302"/>
      <c r="M5" s="302"/>
      <c r="N5" s="302"/>
      <c r="O5" s="302"/>
      <c r="P5" s="302"/>
      <c r="Q5" s="302"/>
      <c r="R5" s="303"/>
    </row>
    <row r="6" spans="1:18" ht="16.7" customHeight="1">
      <c r="A6" s="29"/>
      <c r="E6" s="308" t="s">
        <v>107</v>
      </c>
      <c r="F6" s="309"/>
      <c r="G6" s="309"/>
      <c r="H6" s="4"/>
      <c r="I6" s="310" t="s">
        <v>0</v>
      </c>
      <c r="J6" s="310"/>
      <c r="K6" s="310"/>
      <c r="L6" s="310"/>
      <c r="M6" s="295"/>
      <c r="N6" s="296"/>
      <c r="O6" s="296"/>
      <c r="P6" s="296"/>
      <c r="Q6" s="296"/>
      <c r="R6" s="297"/>
    </row>
    <row r="7" spans="1:18">
      <c r="A7" s="29"/>
      <c r="E7" s="308" t="s">
        <v>103</v>
      </c>
      <c r="F7" s="309"/>
      <c r="G7" s="309"/>
      <c r="H7" s="8"/>
      <c r="I7" s="310"/>
      <c r="J7" s="310"/>
      <c r="K7" s="310"/>
      <c r="L7" s="310"/>
      <c r="M7" s="298"/>
      <c r="N7" s="299"/>
      <c r="O7" s="299"/>
      <c r="P7" s="299"/>
      <c r="Q7" s="299"/>
      <c r="R7" s="300"/>
    </row>
    <row r="8" spans="1:18" ht="15.4" customHeight="1">
      <c r="A8" s="29"/>
      <c r="E8" s="307" t="s">
        <v>34</v>
      </c>
      <c r="F8" s="229"/>
      <c r="G8" s="6" t="s">
        <v>13</v>
      </c>
      <c r="H8" s="232"/>
      <c r="I8" s="232"/>
      <c r="J8" s="232"/>
      <c r="K8" s="232"/>
      <c r="L8" s="316"/>
      <c r="M8" s="317"/>
      <c r="N8" s="317"/>
      <c r="O8" s="317"/>
      <c r="P8" s="317"/>
      <c r="Q8" s="317"/>
      <c r="R8" s="318"/>
    </row>
    <row r="9" spans="1:18" ht="29.65" customHeight="1">
      <c r="A9" s="29"/>
      <c r="E9" s="307"/>
      <c r="F9" s="229"/>
      <c r="G9" s="6" t="s">
        <v>35</v>
      </c>
      <c r="H9" s="232"/>
      <c r="I9" s="232"/>
      <c r="J9" s="232"/>
      <c r="K9" s="232"/>
      <c r="L9" s="319"/>
      <c r="M9" s="320"/>
      <c r="N9" s="320"/>
      <c r="O9" s="320"/>
      <c r="P9" s="320"/>
      <c r="Q9" s="320"/>
      <c r="R9" s="321"/>
    </row>
    <row r="10" spans="1:18" ht="15.95" customHeight="1">
      <c r="A10" s="29"/>
      <c r="E10" s="322" t="s">
        <v>84</v>
      </c>
      <c r="F10" s="227"/>
      <c r="G10" s="227"/>
      <c r="H10" s="227"/>
      <c r="I10" s="227"/>
      <c r="J10" s="227"/>
      <c r="K10" s="227"/>
      <c r="L10" s="313" t="s">
        <v>27</v>
      </c>
      <c r="M10" s="314"/>
      <c r="N10" s="314"/>
      <c r="O10" s="314"/>
      <c r="P10" s="315"/>
      <c r="Q10" s="323"/>
      <c r="R10" s="324"/>
    </row>
    <row r="11" spans="1:18" ht="15">
      <c r="A11" s="29"/>
      <c r="E11" s="322"/>
      <c r="F11" s="227"/>
      <c r="G11" s="227"/>
      <c r="H11" s="227"/>
      <c r="I11" s="227"/>
      <c r="J11" s="227"/>
      <c r="K11" s="227"/>
      <c r="L11" s="327" t="s">
        <v>15</v>
      </c>
      <c r="M11" s="328"/>
      <c r="N11" s="328"/>
      <c r="O11" s="328"/>
      <c r="P11" s="329"/>
      <c r="Q11" s="311">
        <f>+'Copertina&amp;Sintesi'!F28</f>
        <v>0</v>
      </c>
      <c r="R11" s="312"/>
    </row>
    <row r="12" spans="1:18" ht="15">
      <c r="A12" s="29"/>
      <c r="E12" s="330" t="s">
        <v>85</v>
      </c>
      <c r="F12" s="259"/>
      <c r="G12" s="259"/>
      <c r="H12" s="259"/>
      <c r="I12" s="259"/>
      <c r="J12" s="32">
        <f>+'Copertina&amp;Sintesi'!F23</f>
        <v>0</v>
      </c>
      <c r="K12" s="260">
        <f>+COUNTIF(J12:J15,"SI")*0.05</f>
        <v>0</v>
      </c>
      <c r="L12" s="287" t="s">
        <v>22</v>
      </c>
      <c r="M12" s="288"/>
      <c r="N12" s="288"/>
      <c r="O12" s="288"/>
      <c r="P12" s="289"/>
      <c r="Q12" s="9">
        <f>IFERROR(+IF(INT(Q11)&lt;8,"ERRORE",IF(INT(Q11)&lt;16,J93,IF(INT(Q11)&lt;23,J94,J95)))*(1+K12),0)</f>
        <v>0</v>
      </c>
      <c r="R12" s="33" t="s">
        <v>93</v>
      </c>
    </row>
    <row r="13" spans="1:18" ht="15">
      <c r="A13" s="29"/>
      <c r="E13" s="330" t="s">
        <v>86</v>
      </c>
      <c r="F13" s="259"/>
      <c r="G13" s="259"/>
      <c r="H13" s="259"/>
      <c r="I13" s="259"/>
      <c r="J13" s="32">
        <f>+'Copertina&amp;Sintesi'!F24</f>
        <v>0</v>
      </c>
      <c r="K13" s="260"/>
      <c r="L13" s="293" t="s">
        <v>95</v>
      </c>
      <c r="M13" s="293"/>
      <c r="N13" s="293"/>
      <c r="O13" s="31">
        <f>+'Copertina&amp;Sintesi'!D31</f>
        <v>0</v>
      </c>
      <c r="P13" s="10" t="s">
        <v>96</v>
      </c>
      <c r="Q13" s="34">
        <f>IFERROR(+'camere - LT'!Q122,0)</f>
        <v>0</v>
      </c>
      <c r="R13" s="12">
        <f>+IF(O13="SI",Q13,0)</f>
        <v>0</v>
      </c>
    </row>
    <row r="14" spans="1:18" ht="15">
      <c r="A14" s="29"/>
      <c r="E14" s="330" t="s">
        <v>87</v>
      </c>
      <c r="F14" s="259"/>
      <c r="G14" s="259"/>
      <c r="H14" s="259"/>
      <c r="I14" s="259"/>
      <c r="J14" s="32">
        <f>+'Copertina&amp;Sintesi'!F25</f>
        <v>0</v>
      </c>
      <c r="K14" s="260"/>
      <c r="L14" s="293"/>
      <c r="M14" s="293"/>
      <c r="N14" s="293"/>
      <c r="O14" s="31">
        <f>+'Copertina&amp;Sintesi'!D32</f>
        <v>0</v>
      </c>
      <c r="P14" s="10" t="s">
        <v>97</v>
      </c>
      <c r="Q14" s="34">
        <f>IFERROR(+'minialloggi - LT'!L70,0)</f>
        <v>0</v>
      </c>
      <c r="R14" s="12">
        <f t="shared" ref="R14:R15" si="0">+IF(O14="SI",Q14,0)</f>
        <v>0</v>
      </c>
    </row>
    <row r="15" spans="1:18" ht="15.75" thickBot="1">
      <c r="A15" s="35"/>
      <c r="B15" s="36"/>
      <c r="C15" s="36"/>
      <c r="D15" s="36"/>
      <c r="E15" s="325" t="s">
        <v>88</v>
      </c>
      <c r="F15" s="326"/>
      <c r="G15" s="326"/>
      <c r="H15" s="326"/>
      <c r="I15" s="326"/>
      <c r="J15" s="37">
        <f>+'Copertina&amp;Sintesi'!F26</f>
        <v>0</v>
      </c>
      <c r="K15" s="286"/>
      <c r="L15" s="294"/>
      <c r="M15" s="294"/>
      <c r="N15" s="294"/>
      <c r="O15" s="38">
        <f>+'Copertina&amp;Sintesi'!D33</f>
        <v>0</v>
      </c>
      <c r="P15" s="39" t="s">
        <v>98</v>
      </c>
      <c r="Q15" s="40">
        <f>IFERROR(+'appartamenti - LT'!L70,0)</f>
        <v>0</v>
      </c>
      <c r="R15" s="13">
        <f t="shared" si="0"/>
        <v>0</v>
      </c>
    </row>
    <row r="16" spans="1:18">
      <c r="A16" s="29"/>
      <c r="E16" s="283" t="s">
        <v>55</v>
      </c>
      <c r="F16" s="284"/>
      <c r="G16" s="284"/>
      <c r="H16" s="284"/>
      <c r="I16" s="284"/>
      <c r="J16" s="284"/>
      <c r="K16" s="284"/>
      <c r="L16" s="284"/>
      <c r="M16" s="284"/>
      <c r="N16" s="284"/>
      <c r="O16" s="284"/>
      <c r="P16" s="284"/>
      <c r="Q16" s="284"/>
      <c r="R16" s="285"/>
    </row>
    <row r="17" spans="1:19" ht="49.35" customHeight="1">
      <c r="A17" s="29"/>
      <c r="E17" s="281" t="s">
        <v>1</v>
      </c>
      <c r="F17" s="282" t="s">
        <v>2</v>
      </c>
      <c r="G17" s="282" t="s">
        <v>3</v>
      </c>
      <c r="H17" s="274" t="s">
        <v>28</v>
      </c>
      <c r="I17" s="274"/>
      <c r="J17" s="274"/>
      <c r="K17" s="276" t="s">
        <v>33</v>
      </c>
      <c r="L17" s="277"/>
      <c r="M17" s="277"/>
      <c r="N17" s="277"/>
      <c r="O17" s="277"/>
      <c r="P17" s="278"/>
      <c r="Q17" s="274" t="s">
        <v>61</v>
      </c>
      <c r="R17" s="42"/>
    </row>
    <row r="18" spans="1:19" ht="39.75">
      <c r="A18" s="29"/>
      <c r="E18" s="281"/>
      <c r="F18" s="282"/>
      <c r="G18" s="282"/>
      <c r="H18" s="274"/>
      <c r="I18" s="274"/>
      <c r="J18" s="274"/>
      <c r="K18" s="41" t="s">
        <v>30</v>
      </c>
      <c r="L18" s="41" t="s">
        <v>29</v>
      </c>
      <c r="M18" s="41" t="s">
        <v>31</v>
      </c>
      <c r="N18" s="41" t="s">
        <v>108</v>
      </c>
      <c r="O18" s="41" t="s">
        <v>109</v>
      </c>
      <c r="P18" s="41" t="s">
        <v>82</v>
      </c>
      <c r="Q18" s="274"/>
      <c r="R18" s="42"/>
    </row>
    <row r="19" spans="1:19">
      <c r="A19" s="29"/>
      <c r="E19" s="281"/>
      <c r="F19" s="282"/>
      <c r="G19" s="282"/>
      <c r="H19" s="41" t="s">
        <v>23</v>
      </c>
      <c r="I19" s="41" t="s">
        <v>24</v>
      </c>
      <c r="J19" s="41" t="s">
        <v>25</v>
      </c>
      <c r="K19" s="41" t="s">
        <v>7</v>
      </c>
      <c r="L19" s="41" t="s">
        <v>7</v>
      </c>
      <c r="M19" s="41" t="s">
        <v>7</v>
      </c>
      <c r="N19" s="41" t="s">
        <v>32</v>
      </c>
      <c r="O19" s="41" t="s">
        <v>7</v>
      </c>
      <c r="P19" s="41" t="s">
        <v>7</v>
      </c>
      <c r="Q19" s="43" t="s">
        <v>8</v>
      </c>
      <c r="R19" s="42"/>
    </row>
    <row r="20" spans="1:19">
      <c r="A20" s="29"/>
      <c r="E20" s="44">
        <v>1</v>
      </c>
      <c r="F20" s="45">
        <v>2</v>
      </c>
      <c r="G20" s="45">
        <v>3</v>
      </c>
      <c r="H20" s="45">
        <v>4</v>
      </c>
      <c r="I20" s="45">
        <v>5</v>
      </c>
      <c r="J20" s="45">
        <v>6</v>
      </c>
      <c r="K20" s="45">
        <v>7</v>
      </c>
      <c r="L20" s="45">
        <v>8</v>
      </c>
      <c r="M20" s="45">
        <v>9</v>
      </c>
      <c r="N20" s="45">
        <v>10</v>
      </c>
      <c r="O20" s="45">
        <v>11</v>
      </c>
      <c r="P20" s="45">
        <v>12</v>
      </c>
      <c r="Q20" s="45">
        <v>13</v>
      </c>
      <c r="R20" s="42"/>
    </row>
    <row r="21" spans="1:19" ht="15">
      <c r="A21" s="29"/>
      <c r="E21" s="46">
        <v>1</v>
      </c>
      <c r="F21" s="47"/>
      <c r="G21" s="47"/>
      <c r="H21" s="47"/>
      <c r="I21" s="47"/>
      <c r="J21" s="47"/>
      <c r="K21" s="48">
        <v>0</v>
      </c>
      <c r="L21" s="48">
        <v>0</v>
      </c>
      <c r="M21" s="48">
        <v>0</v>
      </c>
      <c r="N21" s="48"/>
      <c r="O21" s="49">
        <f>+IF(N21="SI",(K21+0.5*L21+0.25*M21)*1.04,K21+0.5*L21+0.25*M21)</f>
        <v>0</v>
      </c>
      <c r="P21" s="49">
        <f>+IF(O21&lt;120,O21,120)</f>
        <v>0</v>
      </c>
      <c r="Q21" s="50">
        <f t="shared" ref="Q21:Q74" si="1">+$Q$12*P21</f>
        <v>0</v>
      </c>
      <c r="R21" s="42"/>
    </row>
    <row r="22" spans="1:19" ht="15.2" customHeight="1">
      <c r="A22" s="51"/>
      <c r="B22" s="52"/>
      <c r="C22" s="52"/>
      <c r="D22" s="52"/>
      <c r="E22" s="46">
        <v>2</v>
      </c>
      <c r="F22" s="47"/>
      <c r="G22" s="47"/>
      <c r="H22" s="47"/>
      <c r="I22" s="47"/>
      <c r="J22" s="47"/>
      <c r="K22" s="48">
        <v>0</v>
      </c>
      <c r="L22" s="48">
        <v>0</v>
      </c>
      <c r="M22" s="48">
        <v>0</v>
      </c>
      <c r="N22" s="48"/>
      <c r="O22" s="49">
        <f t="shared" ref="O22:O90" si="2">+IF(N22="SI",(K22+0.5*L22+0.25*M22)*1.04,K22+0.5*L22+0.25*M22)</f>
        <v>0</v>
      </c>
      <c r="P22" s="49">
        <f t="shared" ref="P22:P90" si="3">+IF(O22&lt;120,O22,120)</f>
        <v>0</v>
      </c>
      <c r="Q22" s="50">
        <f t="shared" si="1"/>
        <v>0</v>
      </c>
      <c r="R22" s="42"/>
    </row>
    <row r="23" spans="1:19" ht="18">
      <c r="A23" s="51"/>
      <c r="B23" s="52"/>
      <c r="C23" s="52"/>
      <c r="D23" s="52"/>
      <c r="E23" s="46">
        <v>3</v>
      </c>
      <c r="F23" s="47"/>
      <c r="G23" s="47"/>
      <c r="H23" s="47"/>
      <c r="I23" s="47"/>
      <c r="J23" s="47"/>
      <c r="K23" s="48">
        <v>0</v>
      </c>
      <c r="L23" s="48">
        <v>0</v>
      </c>
      <c r="M23" s="48">
        <v>0</v>
      </c>
      <c r="N23" s="48"/>
      <c r="O23" s="49">
        <f t="shared" si="2"/>
        <v>0</v>
      </c>
      <c r="P23" s="49">
        <f t="shared" si="3"/>
        <v>0</v>
      </c>
      <c r="Q23" s="50">
        <f t="shared" si="1"/>
        <v>0</v>
      </c>
      <c r="R23" s="42"/>
    </row>
    <row r="24" spans="1:19" ht="18">
      <c r="A24" s="51"/>
      <c r="B24" s="52"/>
      <c r="C24" s="52"/>
      <c r="D24" s="52"/>
      <c r="E24" s="46">
        <v>4</v>
      </c>
      <c r="F24" s="47"/>
      <c r="G24" s="47"/>
      <c r="H24" s="47"/>
      <c r="I24" s="47"/>
      <c r="J24" s="47"/>
      <c r="K24" s="48">
        <v>0</v>
      </c>
      <c r="L24" s="48">
        <v>0</v>
      </c>
      <c r="M24" s="48">
        <v>0</v>
      </c>
      <c r="N24" s="48"/>
      <c r="O24" s="49">
        <f t="shared" si="2"/>
        <v>0</v>
      </c>
      <c r="P24" s="49">
        <f t="shared" si="3"/>
        <v>0</v>
      </c>
      <c r="Q24" s="50">
        <f t="shared" si="1"/>
        <v>0</v>
      </c>
      <c r="R24" s="42"/>
    </row>
    <row r="25" spans="1:19" ht="18" customHeight="1">
      <c r="A25" s="53"/>
      <c r="B25" s="54"/>
      <c r="C25" s="55" t="s">
        <v>5</v>
      </c>
      <c r="D25" s="56" t="s">
        <v>6</v>
      </c>
      <c r="E25" s="46">
        <v>5</v>
      </c>
      <c r="F25" s="47"/>
      <c r="G25" s="47"/>
      <c r="H25" s="47"/>
      <c r="I25" s="47"/>
      <c r="J25" s="47"/>
      <c r="K25" s="48">
        <v>0</v>
      </c>
      <c r="L25" s="48">
        <v>0</v>
      </c>
      <c r="M25" s="48">
        <v>0</v>
      </c>
      <c r="N25" s="48"/>
      <c r="O25" s="49">
        <f t="shared" si="2"/>
        <v>0</v>
      </c>
      <c r="P25" s="49">
        <f t="shared" si="3"/>
        <v>0</v>
      </c>
      <c r="Q25" s="50">
        <f t="shared" si="1"/>
        <v>0</v>
      </c>
      <c r="R25" s="42"/>
    </row>
    <row r="26" spans="1:19" s="62" customFormat="1" ht="12" customHeight="1">
      <c r="A26" s="57"/>
      <c r="B26" s="58"/>
      <c r="C26" s="59"/>
      <c r="D26" s="60"/>
      <c r="E26" s="46">
        <v>6</v>
      </c>
      <c r="F26" s="47"/>
      <c r="G26" s="47"/>
      <c r="H26" s="47"/>
      <c r="I26" s="47"/>
      <c r="J26" s="47"/>
      <c r="K26" s="48">
        <v>0</v>
      </c>
      <c r="L26" s="48">
        <v>0</v>
      </c>
      <c r="M26" s="48">
        <v>0</v>
      </c>
      <c r="N26" s="48"/>
      <c r="O26" s="49">
        <f t="shared" si="2"/>
        <v>0</v>
      </c>
      <c r="P26" s="49">
        <f t="shared" si="3"/>
        <v>0</v>
      </c>
      <c r="Q26" s="50">
        <f t="shared" si="1"/>
        <v>0</v>
      </c>
      <c r="R26" s="61"/>
      <c r="S26" s="1"/>
    </row>
    <row r="27" spans="1:19" s="66" customFormat="1" ht="15.2" customHeight="1">
      <c r="A27" s="57"/>
      <c r="B27" s="58"/>
      <c r="C27" s="63" t="s">
        <v>9</v>
      </c>
      <c r="D27" s="64" t="s">
        <v>9</v>
      </c>
      <c r="E27" s="46">
        <v>7</v>
      </c>
      <c r="F27" s="47"/>
      <c r="G27" s="47"/>
      <c r="H27" s="47"/>
      <c r="I27" s="47"/>
      <c r="J27" s="47"/>
      <c r="K27" s="48">
        <v>0</v>
      </c>
      <c r="L27" s="48">
        <v>0</v>
      </c>
      <c r="M27" s="48">
        <v>0</v>
      </c>
      <c r="N27" s="48"/>
      <c r="O27" s="49">
        <f t="shared" si="2"/>
        <v>0</v>
      </c>
      <c r="P27" s="49">
        <f t="shared" si="3"/>
        <v>0</v>
      </c>
      <c r="Q27" s="50">
        <f t="shared" si="1"/>
        <v>0</v>
      </c>
      <c r="R27" s="65"/>
      <c r="S27" s="1"/>
    </row>
    <row r="28" spans="1:19" s="66" customFormat="1" ht="15.2" customHeight="1">
      <c r="A28" s="57"/>
      <c r="B28" s="58"/>
      <c r="C28" s="63" t="s">
        <v>9</v>
      </c>
      <c r="D28" s="64" t="s">
        <v>9</v>
      </c>
      <c r="E28" s="46">
        <v>8</v>
      </c>
      <c r="F28" s="47"/>
      <c r="G28" s="47"/>
      <c r="H28" s="47"/>
      <c r="I28" s="47"/>
      <c r="J28" s="47"/>
      <c r="K28" s="48">
        <v>0</v>
      </c>
      <c r="L28" s="48">
        <v>0</v>
      </c>
      <c r="M28" s="48">
        <v>0</v>
      </c>
      <c r="N28" s="48"/>
      <c r="O28" s="49">
        <f t="shared" si="2"/>
        <v>0</v>
      </c>
      <c r="P28" s="49">
        <f t="shared" si="3"/>
        <v>0</v>
      </c>
      <c r="Q28" s="50">
        <f t="shared" si="1"/>
        <v>0</v>
      </c>
      <c r="R28" s="65"/>
      <c r="S28" s="1"/>
    </row>
    <row r="29" spans="1:19" s="66" customFormat="1" ht="15.2" customHeight="1">
      <c r="A29" s="57"/>
      <c r="B29" s="58"/>
      <c r="C29" s="63" t="s">
        <v>9</v>
      </c>
      <c r="D29" s="64" t="s">
        <v>9</v>
      </c>
      <c r="E29" s="46">
        <v>9</v>
      </c>
      <c r="F29" s="47"/>
      <c r="G29" s="47"/>
      <c r="H29" s="47"/>
      <c r="I29" s="47"/>
      <c r="J29" s="47"/>
      <c r="K29" s="48">
        <v>0</v>
      </c>
      <c r="L29" s="48">
        <v>0</v>
      </c>
      <c r="M29" s="48">
        <v>0</v>
      </c>
      <c r="N29" s="48"/>
      <c r="O29" s="49">
        <f t="shared" si="2"/>
        <v>0</v>
      </c>
      <c r="P29" s="49">
        <f t="shared" si="3"/>
        <v>0</v>
      </c>
      <c r="Q29" s="50">
        <f t="shared" si="1"/>
        <v>0</v>
      </c>
      <c r="R29" s="65"/>
      <c r="S29" s="1"/>
    </row>
    <row r="30" spans="1:19" s="66" customFormat="1" ht="15.2" customHeight="1">
      <c r="A30" s="57"/>
      <c r="B30" s="58"/>
      <c r="C30" s="63" t="s">
        <v>9</v>
      </c>
      <c r="D30" s="64" t="s">
        <v>9</v>
      </c>
      <c r="E30" s="46">
        <v>10</v>
      </c>
      <c r="F30" s="47"/>
      <c r="G30" s="47"/>
      <c r="H30" s="47"/>
      <c r="I30" s="47"/>
      <c r="J30" s="47"/>
      <c r="K30" s="48">
        <v>0</v>
      </c>
      <c r="L30" s="48">
        <v>0</v>
      </c>
      <c r="M30" s="48">
        <v>0</v>
      </c>
      <c r="N30" s="48"/>
      <c r="O30" s="49">
        <f t="shared" si="2"/>
        <v>0</v>
      </c>
      <c r="P30" s="49">
        <f t="shared" si="3"/>
        <v>0</v>
      </c>
      <c r="Q30" s="50">
        <f t="shared" si="1"/>
        <v>0</v>
      </c>
      <c r="R30" s="65"/>
      <c r="S30" s="1"/>
    </row>
    <row r="31" spans="1:19" s="66" customFormat="1" ht="15.2" customHeight="1">
      <c r="A31" s="57"/>
      <c r="B31" s="58"/>
      <c r="C31" s="63" t="s">
        <v>9</v>
      </c>
      <c r="D31" s="64" t="s">
        <v>9</v>
      </c>
      <c r="E31" s="46">
        <v>11</v>
      </c>
      <c r="F31" s="47"/>
      <c r="G31" s="47"/>
      <c r="H31" s="47"/>
      <c r="I31" s="47"/>
      <c r="J31" s="47"/>
      <c r="K31" s="48">
        <v>0</v>
      </c>
      <c r="L31" s="48">
        <v>0</v>
      </c>
      <c r="M31" s="48">
        <v>0</v>
      </c>
      <c r="N31" s="48"/>
      <c r="O31" s="49">
        <f t="shared" si="2"/>
        <v>0</v>
      </c>
      <c r="P31" s="49">
        <f t="shared" si="3"/>
        <v>0</v>
      </c>
      <c r="Q31" s="50">
        <f t="shared" si="1"/>
        <v>0</v>
      </c>
      <c r="R31" s="65"/>
      <c r="S31" s="1"/>
    </row>
    <row r="32" spans="1:19" s="66" customFormat="1" ht="15.2" customHeight="1">
      <c r="A32" s="57"/>
      <c r="B32" s="58"/>
      <c r="C32" s="63" t="s">
        <v>9</v>
      </c>
      <c r="D32" s="64" t="s">
        <v>9</v>
      </c>
      <c r="E32" s="46">
        <v>12</v>
      </c>
      <c r="F32" s="47"/>
      <c r="G32" s="47"/>
      <c r="H32" s="47"/>
      <c r="I32" s="47"/>
      <c r="J32" s="47"/>
      <c r="K32" s="48">
        <v>0</v>
      </c>
      <c r="L32" s="48">
        <v>0</v>
      </c>
      <c r="M32" s="48">
        <v>0</v>
      </c>
      <c r="N32" s="48"/>
      <c r="O32" s="49">
        <f t="shared" si="2"/>
        <v>0</v>
      </c>
      <c r="P32" s="49">
        <f t="shared" si="3"/>
        <v>0</v>
      </c>
      <c r="Q32" s="50">
        <f t="shared" si="1"/>
        <v>0</v>
      </c>
      <c r="R32" s="65"/>
      <c r="S32" s="1"/>
    </row>
    <row r="33" spans="1:19" s="66" customFormat="1" ht="15.2" customHeight="1">
      <c r="A33" s="57"/>
      <c r="B33" s="58"/>
      <c r="C33" s="63" t="s">
        <v>9</v>
      </c>
      <c r="D33" s="64" t="s">
        <v>9</v>
      </c>
      <c r="E33" s="46">
        <v>13</v>
      </c>
      <c r="F33" s="47"/>
      <c r="G33" s="47"/>
      <c r="H33" s="47"/>
      <c r="I33" s="47"/>
      <c r="J33" s="47"/>
      <c r="K33" s="48">
        <v>0</v>
      </c>
      <c r="L33" s="48">
        <v>0</v>
      </c>
      <c r="M33" s="48">
        <v>0</v>
      </c>
      <c r="N33" s="48"/>
      <c r="O33" s="49">
        <f t="shared" si="2"/>
        <v>0</v>
      </c>
      <c r="P33" s="49">
        <f t="shared" si="3"/>
        <v>0</v>
      </c>
      <c r="Q33" s="50">
        <f t="shared" si="1"/>
        <v>0</v>
      </c>
      <c r="R33" s="65"/>
      <c r="S33" s="1"/>
    </row>
    <row r="34" spans="1:19" s="66" customFormat="1" ht="15.2" customHeight="1">
      <c r="A34" s="57"/>
      <c r="B34" s="58"/>
      <c r="C34" s="63" t="s">
        <v>9</v>
      </c>
      <c r="D34" s="64" t="s">
        <v>9</v>
      </c>
      <c r="E34" s="46">
        <v>14</v>
      </c>
      <c r="F34" s="47"/>
      <c r="G34" s="47"/>
      <c r="H34" s="47"/>
      <c r="I34" s="47"/>
      <c r="J34" s="47"/>
      <c r="K34" s="48">
        <v>0</v>
      </c>
      <c r="L34" s="48">
        <v>0</v>
      </c>
      <c r="M34" s="48">
        <v>0</v>
      </c>
      <c r="N34" s="48"/>
      <c r="O34" s="49">
        <f t="shared" si="2"/>
        <v>0</v>
      </c>
      <c r="P34" s="49">
        <f t="shared" si="3"/>
        <v>0</v>
      </c>
      <c r="Q34" s="50">
        <f t="shared" si="1"/>
        <v>0</v>
      </c>
      <c r="R34" s="65"/>
      <c r="S34" s="1"/>
    </row>
    <row r="35" spans="1:19" s="66" customFormat="1" ht="15.2" customHeight="1">
      <c r="A35" s="57"/>
      <c r="B35" s="58"/>
      <c r="C35" s="63" t="s">
        <v>9</v>
      </c>
      <c r="D35" s="64" t="s">
        <v>9</v>
      </c>
      <c r="E35" s="46">
        <v>15</v>
      </c>
      <c r="F35" s="47"/>
      <c r="G35" s="47"/>
      <c r="H35" s="47"/>
      <c r="I35" s="47"/>
      <c r="J35" s="47"/>
      <c r="K35" s="48">
        <v>0</v>
      </c>
      <c r="L35" s="48">
        <v>0</v>
      </c>
      <c r="M35" s="48">
        <v>0</v>
      </c>
      <c r="N35" s="48"/>
      <c r="O35" s="49">
        <f t="shared" si="2"/>
        <v>0</v>
      </c>
      <c r="P35" s="49">
        <f t="shared" si="3"/>
        <v>0</v>
      </c>
      <c r="Q35" s="50">
        <f t="shared" si="1"/>
        <v>0</v>
      </c>
      <c r="R35" s="65"/>
      <c r="S35" s="1"/>
    </row>
    <row r="36" spans="1:19" s="66" customFormat="1" ht="15.2" customHeight="1">
      <c r="A36" s="57"/>
      <c r="B36" s="58"/>
      <c r="C36" s="63" t="s">
        <v>9</v>
      </c>
      <c r="D36" s="64" t="s">
        <v>9</v>
      </c>
      <c r="E36" s="46">
        <v>16</v>
      </c>
      <c r="F36" s="47"/>
      <c r="G36" s="47"/>
      <c r="H36" s="47"/>
      <c r="I36" s="47"/>
      <c r="J36" s="47"/>
      <c r="K36" s="48">
        <v>0</v>
      </c>
      <c r="L36" s="48">
        <v>0</v>
      </c>
      <c r="M36" s="48">
        <v>0</v>
      </c>
      <c r="N36" s="48"/>
      <c r="O36" s="49">
        <f t="shared" si="2"/>
        <v>0</v>
      </c>
      <c r="P36" s="49">
        <f t="shared" si="3"/>
        <v>0</v>
      </c>
      <c r="Q36" s="50">
        <f t="shared" si="1"/>
        <v>0</v>
      </c>
      <c r="R36" s="65"/>
      <c r="S36" s="1"/>
    </row>
    <row r="37" spans="1:19" s="66" customFormat="1" ht="15.2" customHeight="1">
      <c r="A37" s="57"/>
      <c r="B37" s="58"/>
      <c r="C37" s="63" t="s">
        <v>9</v>
      </c>
      <c r="D37" s="64" t="s">
        <v>9</v>
      </c>
      <c r="E37" s="46">
        <v>17</v>
      </c>
      <c r="F37" s="47"/>
      <c r="G37" s="47"/>
      <c r="H37" s="47"/>
      <c r="I37" s="47"/>
      <c r="J37" s="47"/>
      <c r="K37" s="48">
        <v>0</v>
      </c>
      <c r="L37" s="48">
        <v>0</v>
      </c>
      <c r="M37" s="48">
        <v>0</v>
      </c>
      <c r="N37" s="48"/>
      <c r="O37" s="49">
        <f t="shared" si="2"/>
        <v>0</v>
      </c>
      <c r="P37" s="49">
        <f t="shared" si="3"/>
        <v>0</v>
      </c>
      <c r="Q37" s="50">
        <f t="shared" si="1"/>
        <v>0</v>
      </c>
      <c r="R37" s="65"/>
      <c r="S37" s="1"/>
    </row>
    <row r="38" spans="1:19" s="66" customFormat="1" ht="15.2" customHeight="1">
      <c r="A38" s="57"/>
      <c r="B38" s="58"/>
      <c r="C38" s="63" t="s">
        <v>9</v>
      </c>
      <c r="D38" s="64" t="s">
        <v>9</v>
      </c>
      <c r="E38" s="46">
        <v>18</v>
      </c>
      <c r="F38" s="47"/>
      <c r="G38" s="47"/>
      <c r="H38" s="47"/>
      <c r="I38" s="47"/>
      <c r="J38" s="47"/>
      <c r="K38" s="48">
        <v>0</v>
      </c>
      <c r="L38" s="48">
        <v>0</v>
      </c>
      <c r="M38" s="48">
        <v>0</v>
      </c>
      <c r="N38" s="48"/>
      <c r="O38" s="49">
        <f t="shared" si="2"/>
        <v>0</v>
      </c>
      <c r="P38" s="49">
        <f t="shared" si="3"/>
        <v>0</v>
      </c>
      <c r="Q38" s="50">
        <f t="shared" si="1"/>
        <v>0</v>
      </c>
      <c r="R38" s="65"/>
      <c r="S38" s="1"/>
    </row>
    <row r="39" spans="1:19" s="66" customFormat="1" ht="15.2" customHeight="1">
      <c r="A39" s="57"/>
      <c r="B39" s="58"/>
      <c r="C39" s="63" t="s">
        <v>9</v>
      </c>
      <c r="D39" s="64" t="s">
        <v>9</v>
      </c>
      <c r="E39" s="46">
        <v>19</v>
      </c>
      <c r="F39" s="47"/>
      <c r="G39" s="47"/>
      <c r="H39" s="47"/>
      <c r="I39" s="47"/>
      <c r="J39" s="47"/>
      <c r="K39" s="48">
        <v>0</v>
      </c>
      <c r="L39" s="48">
        <v>0</v>
      </c>
      <c r="M39" s="48">
        <v>0</v>
      </c>
      <c r="N39" s="48"/>
      <c r="O39" s="49">
        <f t="shared" si="2"/>
        <v>0</v>
      </c>
      <c r="P39" s="49">
        <f t="shared" si="3"/>
        <v>0</v>
      </c>
      <c r="Q39" s="50">
        <f t="shared" si="1"/>
        <v>0</v>
      </c>
      <c r="R39" s="65"/>
      <c r="S39" s="1"/>
    </row>
    <row r="40" spans="1:19" s="66" customFormat="1" ht="15.2" customHeight="1">
      <c r="A40" s="57"/>
      <c r="B40" s="58"/>
      <c r="C40" s="63" t="s">
        <v>9</v>
      </c>
      <c r="D40" s="64" t="s">
        <v>9</v>
      </c>
      <c r="E40" s="46">
        <v>20</v>
      </c>
      <c r="F40" s="47"/>
      <c r="G40" s="47"/>
      <c r="H40" s="47"/>
      <c r="I40" s="47"/>
      <c r="J40" s="47"/>
      <c r="K40" s="48">
        <v>0</v>
      </c>
      <c r="L40" s="48">
        <v>0</v>
      </c>
      <c r="M40" s="48">
        <v>0</v>
      </c>
      <c r="N40" s="48"/>
      <c r="O40" s="49">
        <f t="shared" si="2"/>
        <v>0</v>
      </c>
      <c r="P40" s="49">
        <f t="shared" si="3"/>
        <v>0</v>
      </c>
      <c r="Q40" s="50">
        <f t="shared" si="1"/>
        <v>0</v>
      </c>
      <c r="R40" s="65"/>
      <c r="S40" s="1"/>
    </row>
    <row r="41" spans="1:19" s="66" customFormat="1" ht="15.2" customHeight="1">
      <c r="A41" s="57"/>
      <c r="B41" s="58"/>
      <c r="C41" s="63" t="s">
        <v>9</v>
      </c>
      <c r="D41" s="64" t="s">
        <v>9</v>
      </c>
      <c r="E41" s="46">
        <v>21</v>
      </c>
      <c r="F41" s="47"/>
      <c r="G41" s="47"/>
      <c r="H41" s="47"/>
      <c r="I41" s="47"/>
      <c r="J41" s="47"/>
      <c r="K41" s="48">
        <v>0</v>
      </c>
      <c r="L41" s="48">
        <v>0</v>
      </c>
      <c r="M41" s="48">
        <v>0</v>
      </c>
      <c r="N41" s="48"/>
      <c r="O41" s="49">
        <f t="shared" si="2"/>
        <v>0</v>
      </c>
      <c r="P41" s="49">
        <f t="shared" si="3"/>
        <v>0</v>
      </c>
      <c r="Q41" s="50">
        <f t="shared" si="1"/>
        <v>0</v>
      </c>
      <c r="R41" s="65"/>
      <c r="S41" s="1"/>
    </row>
    <row r="42" spans="1:19" s="66" customFormat="1" ht="15.2" customHeight="1">
      <c r="A42" s="57"/>
      <c r="B42" s="58"/>
      <c r="C42" s="63" t="s">
        <v>9</v>
      </c>
      <c r="D42" s="64" t="s">
        <v>9</v>
      </c>
      <c r="E42" s="46">
        <v>22</v>
      </c>
      <c r="F42" s="47"/>
      <c r="G42" s="47"/>
      <c r="H42" s="47"/>
      <c r="I42" s="47"/>
      <c r="J42" s="47"/>
      <c r="K42" s="48">
        <v>0</v>
      </c>
      <c r="L42" s="48">
        <v>0</v>
      </c>
      <c r="M42" s="48">
        <v>0</v>
      </c>
      <c r="N42" s="48"/>
      <c r="O42" s="49">
        <f t="shared" si="2"/>
        <v>0</v>
      </c>
      <c r="P42" s="49">
        <f t="shared" si="3"/>
        <v>0</v>
      </c>
      <c r="Q42" s="50">
        <f t="shared" si="1"/>
        <v>0</v>
      </c>
      <c r="R42" s="65"/>
      <c r="S42" s="1"/>
    </row>
    <row r="43" spans="1:19" s="66" customFormat="1" ht="15.2" customHeight="1">
      <c r="A43" s="57"/>
      <c r="B43" s="58"/>
      <c r="C43" s="63" t="s">
        <v>9</v>
      </c>
      <c r="D43" s="64" t="s">
        <v>9</v>
      </c>
      <c r="E43" s="46">
        <v>23</v>
      </c>
      <c r="F43" s="47"/>
      <c r="G43" s="47"/>
      <c r="H43" s="47"/>
      <c r="I43" s="47"/>
      <c r="J43" s="47"/>
      <c r="K43" s="48">
        <v>0</v>
      </c>
      <c r="L43" s="48">
        <v>0</v>
      </c>
      <c r="M43" s="48">
        <v>0</v>
      </c>
      <c r="N43" s="48"/>
      <c r="O43" s="49">
        <f t="shared" si="2"/>
        <v>0</v>
      </c>
      <c r="P43" s="49">
        <f t="shared" si="3"/>
        <v>0</v>
      </c>
      <c r="Q43" s="50">
        <f t="shared" si="1"/>
        <v>0</v>
      </c>
      <c r="R43" s="65"/>
      <c r="S43" s="1"/>
    </row>
    <row r="44" spans="1:19" s="66" customFormat="1" ht="15.2" customHeight="1">
      <c r="A44" s="57"/>
      <c r="B44" s="58"/>
      <c r="C44" s="63" t="s">
        <v>9</v>
      </c>
      <c r="D44" s="64" t="s">
        <v>9</v>
      </c>
      <c r="E44" s="46">
        <v>24</v>
      </c>
      <c r="F44" s="47"/>
      <c r="G44" s="47"/>
      <c r="H44" s="47"/>
      <c r="I44" s="47"/>
      <c r="J44" s="47"/>
      <c r="K44" s="48">
        <v>0</v>
      </c>
      <c r="L44" s="48">
        <v>0</v>
      </c>
      <c r="M44" s="48">
        <v>0</v>
      </c>
      <c r="N44" s="48"/>
      <c r="O44" s="49">
        <f t="shared" si="2"/>
        <v>0</v>
      </c>
      <c r="P44" s="49">
        <f t="shared" si="3"/>
        <v>0</v>
      </c>
      <c r="Q44" s="50">
        <f t="shared" si="1"/>
        <v>0</v>
      </c>
      <c r="R44" s="65"/>
      <c r="S44" s="1"/>
    </row>
    <row r="45" spans="1:19" s="66" customFormat="1" ht="15.2" customHeight="1">
      <c r="A45" s="57"/>
      <c r="B45" s="58"/>
      <c r="C45" s="63" t="s">
        <v>9</v>
      </c>
      <c r="D45" s="64" t="s">
        <v>9</v>
      </c>
      <c r="E45" s="46">
        <v>25</v>
      </c>
      <c r="F45" s="47"/>
      <c r="G45" s="47"/>
      <c r="H45" s="47"/>
      <c r="I45" s="47"/>
      <c r="J45" s="47"/>
      <c r="K45" s="48">
        <v>0</v>
      </c>
      <c r="L45" s="48">
        <v>0</v>
      </c>
      <c r="M45" s="48">
        <v>0</v>
      </c>
      <c r="N45" s="48"/>
      <c r="O45" s="49">
        <f t="shared" si="2"/>
        <v>0</v>
      </c>
      <c r="P45" s="49">
        <f t="shared" si="3"/>
        <v>0</v>
      </c>
      <c r="Q45" s="50">
        <f t="shared" si="1"/>
        <v>0</v>
      </c>
      <c r="R45" s="65"/>
      <c r="S45" s="1"/>
    </row>
    <row r="46" spans="1:19" s="66" customFormat="1" ht="15.2" customHeight="1">
      <c r="A46" s="57"/>
      <c r="B46" s="58"/>
      <c r="C46" s="63" t="s">
        <v>9</v>
      </c>
      <c r="D46" s="64" t="s">
        <v>9</v>
      </c>
      <c r="E46" s="46">
        <v>26</v>
      </c>
      <c r="F46" s="47"/>
      <c r="G46" s="47"/>
      <c r="H46" s="47"/>
      <c r="I46" s="47"/>
      <c r="J46" s="47"/>
      <c r="K46" s="48">
        <v>0</v>
      </c>
      <c r="L46" s="48">
        <v>0</v>
      </c>
      <c r="M46" s="48">
        <v>0</v>
      </c>
      <c r="N46" s="48"/>
      <c r="O46" s="49">
        <f t="shared" si="2"/>
        <v>0</v>
      </c>
      <c r="P46" s="49">
        <f t="shared" si="3"/>
        <v>0</v>
      </c>
      <c r="Q46" s="50">
        <f t="shared" si="1"/>
        <v>0</v>
      </c>
      <c r="R46" s="65"/>
      <c r="S46" s="1"/>
    </row>
    <row r="47" spans="1:19" s="66" customFormat="1" ht="15.2" customHeight="1">
      <c r="A47" s="57"/>
      <c r="B47" s="58"/>
      <c r="C47" s="63" t="s">
        <v>9</v>
      </c>
      <c r="D47" s="64" t="s">
        <v>9</v>
      </c>
      <c r="E47" s="46">
        <v>27</v>
      </c>
      <c r="F47" s="47"/>
      <c r="G47" s="47"/>
      <c r="H47" s="47"/>
      <c r="I47" s="47"/>
      <c r="J47" s="47"/>
      <c r="K47" s="48">
        <v>0</v>
      </c>
      <c r="L47" s="48">
        <v>0</v>
      </c>
      <c r="M47" s="48">
        <v>0</v>
      </c>
      <c r="N47" s="48"/>
      <c r="O47" s="49">
        <f t="shared" si="2"/>
        <v>0</v>
      </c>
      <c r="P47" s="49">
        <f t="shared" si="3"/>
        <v>0</v>
      </c>
      <c r="Q47" s="50">
        <f t="shared" si="1"/>
        <v>0</v>
      </c>
      <c r="R47" s="65"/>
      <c r="S47" s="1"/>
    </row>
    <row r="48" spans="1:19" s="66" customFormat="1" ht="15.2" customHeight="1">
      <c r="A48" s="57"/>
      <c r="B48" s="58"/>
      <c r="C48" s="63" t="s">
        <v>9</v>
      </c>
      <c r="D48" s="64" t="s">
        <v>9</v>
      </c>
      <c r="E48" s="46">
        <v>28</v>
      </c>
      <c r="F48" s="47"/>
      <c r="G48" s="47"/>
      <c r="H48" s="47"/>
      <c r="I48" s="47"/>
      <c r="J48" s="47"/>
      <c r="K48" s="48">
        <v>0</v>
      </c>
      <c r="L48" s="48">
        <v>0</v>
      </c>
      <c r="M48" s="48">
        <v>0</v>
      </c>
      <c r="N48" s="48"/>
      <c r="O48" s="49">
        <f t="shared" si="2"/>
        <v>0</v>
      </c>
      <c r="P48" s="49">
        <f t="shared" si="3"/>
        <v>0</v>
      </c>
      <c r="Q48" s="50">
        <f t="shared" si="1"/>
        <v>0</v>
      </c>
      <c r="R48" s="65"/>
      <c r="S48" s="1"/>
    </row>
    <row r="49" spans="1:19" s="66" customFormat="1" ht="15.2" customHeight="1">
      <c r="A49" s="57"/>
      <c r="B49" s="58"/>
      <c r="C49" s="63"/>
      <c r="D49" s="64"/>
      <c r="E49" s="46">
        <v>29</v>
      </c>
      <c r="F49" s="47"/>
      <c r="G49" s="47"/>
      <c r="H49" s="47"/>
      <c r="I49" s="47"/>
      <c r="J49" s="47"/>
      <c r="K49" s="48">
        <v>0</v>
      </c>
      <c r="L49" s="48">
        <v>0</v>
      </c>
      <c r="M49" s="48">
        <v>0</v>
      </c>
      <c r="N49" s="48"/>
      <c r="O49" s="49">
        <f t="shared" ref="O49:O70" si="4">+IF(N49="SI",(K49+0.5*L49+0.25*M49)*1.04,K49+0.5*L49+0.25*M49)</f>
        <v>0</v>
      </c>
      <c r="P49" s="49">
        <f t="shared" ref="P49:P70" si="5">+IF(O49&lt;120,O49,120)</f>
        <v>0</v>
      </c>
      <c r="Q49" s="50">
        <f t="shared" ref="Q49:Q70" si="6">+$Q$12*P49</f>
        <v>0</v>
      </c>
      <c r="R49" s="65"/>
      <c r="S49" s="1"/>
    </row>
    <row r="50" spans="1:19" s="66" customFormat="1" ht="15.2" customHeight="1">
      <c r="A50" s="57"/>
      <c r="B50" s="58"/>
      <c r="C50" s="63"/>
      <c r="D50" s="64"/>
      <c r="E50" s="46">
        <v>30</v>
      </c>
      <c r="F50" s="47"/>
      <c r="G50" s="47"/>
      <c r="H50" s="47"/>
      <c r="I50" s="47"/>
      <c r="J50" s="47"/>
      <c r="K50" s="48">
        <v>0</v>
      </c>
      <c r="L50" s="48">
        <v>0</v>
      </c>
      <c r="M50" s="48">
        <v>0</v>
      </c>
      <c r="N50" s="48"/>
      <c r="O50" s="49">
        <f t="shared" si="4"/>
        <v>0</v>
      </c>
      <c r="P50" s="49">
        <f t="shared" si="5"/>
        <v>0</v>
      </c>
      <c r="Q50" s="50">
        <f t="shared" si="6"/>
        <v>0</v>
      </c>
      <c r="R50" s="65"/>
      <c r="S50" s="1"/>
    </row>
    <row r="51" spans="1:19" s="66" customFormat="1" ht="15.2" customHeight="1">
      <c r="A51" s="57"/>
      <c r="B51" s="58"/>
      <c r="C51" s="63"/>
      <c r="D51" s="64"/>
      <c r="E51" s="46">
        <v>31</v>
      </c>
      <c r="F51" s="47"/>
      <c r="G51" s="47"/>
      <c r="H51" s="47"/>
      <c r="I51" s="47"/>
      <c r="J51" s="47"/>
      <c r="K51" s="48">
        <v>0</v>
      </c>
      <c r="L51" s="48">
        <v>0</v>
      </c>
      <c r="M51" s="48">
        <v>0</v>
      </c>
      <c r="N51" s="48"/>
      <c r="O51" s="49">
        <f t="shared" si="4"/>
        <v>0</v>
      </c>
      <c r="P51" s="49">
        <f t="shared" si="5"/>
        <v>0</v>
      </c>
      <c r="Q51" s="50">
        <f t="shared" si="6"/>
        <v>0</v>
      </c>
      <c r="R51" s="65"/>
      <c r="S51" s="1"/>
    </row>
    <row r="52" spans="1:19" s="66" customFormat="1" ht="15.2" customHeight="1">
      <c r="A52" s="57"/>
      <c r="B52" s="58"/>
      <c r="C52" s="63"/>
      <c r="D52" s="64"/>
      <c r="E52" s="46">
        <v>32</v>
      </c>
      <c r="F52" s="47"/>
      <c r="G52" s="47"/>
      <c r="H52" s="47"/>
      <c r="I52" s="47"/>
      <c r="J52" s="47"/>
      <c r="K52" s="48">
        <v>0</v>
      </c>
      <c r="L52" s="48">
        <v>0</v>
      </c>
      <c r="M52" s="48">
        <v>0</v>
      </c>
      <c r="N52" s="48"/>
      <c r="O52" s="49">
        <f t="shared" si="4"/>
        <v>0</v>
      </c>
      <c r="P52" s="49">
        <f t="shared" si="5"/>
        <v>0</v>
      </c>
      <c r="Q52" s="50">
        <f t="shared" si="6"/>
        <v>0</v>
      </c>
      <c r="R52" s="65"/>
      <c r="S52" s="1"/>
    </row>
    <row r="53" spans="1:19" s="66" customFormat="1" ht="15.2" customHeight="1">
      <c r="A53" s="57"/>
      <c r="B53" s="58"/>
      <c r="C53" s="63"/>
      <c r="D53" s="64"/>
      <c r="E53" s="46">
        <v>33</v>
      </c>
      <c r="F53" s="47"/>
      <c r="G53" s="47"/>
      <c r="H53" s="47"/>
      <c r="I53" s="47"/>
      <c r="J53" s="47"/>
      <c r="K53" s="48">
        <v>0</v>
      </c>
      <c r="L53" s="48">
        <v>0</v>
      </c>
      <c r="M53" s="48">
        <v>0</v>
      </c>
      <c r="N53" s="48"/>
      <c r="O53" s="49">
        <f t="shared" si="4"/>
        <v>0</v>
      </c>
      <c r="P53" s="49">
        <f t="shared" si="5"/>
        <v>0</v>
      </c>
      <c r="Q53" s="50">
        <f t="shared" si="6"/>
        <v>0</v>
      </c>
      <c r="R53" s="65"/>
      <c r="S53" s="1"/>
    </row>
    <row r="54" spans="1:19" s="66" customFormat="1" ht="15.2" customHeight="1">
      <c r="A54" s="57"/>
      <c r="B54" s="58"/>
      <c r="C54" s="63"/>
      <c r="D54" s="64"/>
      <c r="E54" s="46">
        <v>34</v>
      </c>
      <c r="F54" s="47"/>
      <c r="G54" s="47"/>
      <c r="H54" s="47"/>
      <c r="I54" s="47"/>
      <c r="J54" s="47"/>
      <c r="K54" s="48">
        <v>0</v>
      </c>
      <c r="L54" s="48">
        <v>0</v>
      </c>
      <c r="M54" s="48">
        <v>0</v>
      </c>
      <c r="N54" s="48"/>
      <c r="O54" s="49">
        <f t="shared" si="4"/>
        <v>0</v>
      </c>
      <c r="P54" s="49">
        <f t="shared" si="5"/>
        <v>0</v>
      </c>
      <c r="Q54" s="50">
        <f t="shared" si="6"/>
        <v>0</v>
      </c>
      <c r="R54" s="65"/>
      <c r="S54" s="1"/>
    </row>
    <row r="55" spans="1:19" s="66" customFormat="1" ht="15.2" customHeight="1">
      <c r="A55" s="57"/>
      <c r="B55" s="58"/>
      <c r="C55" s="63"/>
      <c r="D55" s="64"/>
      <c r="E55" s="46">
        <v>35</v>
      </c>
      <c r="F55" s="47"/>
      <c r="G55" s="47"/>
      <c r="H55" s="47"/>
      <c r="I55" s="47"/>
      <c r="J55" s="47"/>
      <c r="K55" s="48">
        <v>0</v>
      </c>
      <c r="L55" s="48">
        <v>0</v>
      </c>
      <c r="M55" s="48">
        <v>0</v>
      </c>
      <c r="N55" s="48"/>
      <c r="O55" s="49">
        <f t="shared" si="4"/>
        <v>0</v>
      </c>
      <c r="P55" s="49">
        <f t="shared" si="5"/>
        <v>0</v>
      </c>
      <c r="Q55" s="50">
        <f t="shared" si="6"/>
        <v>0</v>
      </c>
      <c r="R55" s="65"/>
      <c r="S55" s="1"/>
    </row>
    <row r="56" spans="1:19" s="66" customFormat="1" ht="15.2" customHeight="1">
      <c r="A56" s="57"/>
      <c r="B56" s="58"/>
      <c r="C56" s="63"/>
      <c r="D56" s="64"/>
      <c r="E56" s="46">
        <v>36</v>
      </c>
      <c r="F56" s="47"/>
      <c r="G56" s="47"/>
      <c r="H56" s="47"/>
      <c r="I56" s="47"/>
      <c r="J56" s="47"/>
      <c r="K56" s="48">
        <v>0</v>
      </c>
      <c r="L56" s="48">
        <v>0</v>
      </c>
      <c r="M56" s="48">
        <v>0</v>
      </c>
      <c r="N56" s="48"/>
      <c r="O56" s="49">
        <f t="shared" si="4"/>
        <v>0</v>
      </c>
      <c r="P56" s="49">
        <f t="shared" si="5"/>
        <v>0</v>
      </c>
      <c r="Q56" s="50">
        <f t="shared" si="6"/>
        <v>0</v>
      </c>
      <c r="R56" s="65"/>
      <c r="S56" s="1"/>
    </row>
    <row r="57" spans="1:19" s="66" customFormat="1" ht="15.2" customHeight="1">
      <c r="A57" s="57"/>
      <c r="B57" s="58"/>
      <c r="C57" s="63"/>
      <c r="D57" s="64"/>
      <c r="E57" s="46">
        <v>37</v>
      </c>
      <c r="F57" s="47"/>
      <c r="G57" s="47"/>
      <c r="H57" s="47"/>
      <c r="I57" s="47"/>
      <c r="J57" s="47"/>
      <c r="K57" s="48">
        <v>0</v>
      </c>
      <c r="L57" s="48">
        <v>0</v>
      </c>
      <c r="M57" s="48">
        <v>0</v>
      </c>
      <c r="N57" s="48"/>
      <c r="O57" s="49">
        <f t="shared" si="4"/>
        <v>0</v>
      </c>
      <c r="P57" s="49">
        <f t="shared" si="5"/>
        <v>0</v>
      </c>
      <c r="Q57" s="50">
        <f t="shared" si="6"/>
        <v>0</v>
      </c>
      <c r="R57" s="65"/>
      <c r="S57" s="1"/>
    </row>
    <row r="58" spans="1:19" s="66" customFormat="1" ht="15.2" customHeight="1">
      <c r="A58" s="57"/>
      <c r="B58" s="58"/>
      <c r="C58" s="63"/>
      <c r="D58" s="64"/>
      <c r="E58" s="46">
        <v>38</v>
      </c>
      <c r="F58" s="47"/>
      <c r="G58" s="47"/>
      <c r="H58" s="47"/>
      <c r="I58" s="47"/>
      <c r="J58" s="47"/>
      <c r="K58" s="48">
        <v>0</v>
      </c>
      <c r="L58" s="48">
        <v>0</v>
      </c>
      <c r="M58" s="48">
        <v>0</v>
      </c>
      <c r="N58" s="48"/>
      <c r="O58" s="49">
        <f t="shared" si="4"/>
        <v>0</v>
      </c>
      <c r="P58" s="49">
        <f t="shared" si="5"/>
        <v>0</v>
      </c>
      <c r="Q58" s="50">
        <f t="shared" si="6"/>
        <v>0</v>
      </c>
      <c r="R58" s="65"/>
      <c r="S58" s="1"/>
    </row>
    <row r="59" spans="1:19" s="66" customFormat="1" ht="15.2" customHeight="1">
      <c r="A59" s="57"/>
      <c r="B59" s="58"/>
      <c r="C59" s="63"/>
      <c r="D59" s="64"/>
      <c r="E59" s="46">
        <v>39</v>
      </c>
      <c r="F59" s="47"/>
      <c r="G59" s="47"/>
      <c r="H59" s="47"/>
      <c r="I59" s="47"/>
      <c r="J59" s="47"/>
      <c r="K59" s="48">
        <v>0</v>
      </c>
      <c r="L59" s="48">
        <v>0</v>
      </c>
      <c r="M59" s="48">
        <v>0</v>
      </c>
      <c r="N59" s="48"/>
      <c r="O59" s="49">
        <f t="shared" si="4"/>
        <v>0</v>
      </c>
      <c r="P59" s="49">
        <f t="shared" si="5"/>
        <v>0</v>
      </c>
      <c r="Q59" s="50">
        <f t="shared" si="6"/>
        <v>0</v>
      </c>
      <c r="R59" s="65"/>
      <c r="S59" s="1"/>
    </row>
    <row r="60" spans="1:19" s="66" customFormat="1" ht="15.2" customHeight="1">
      <c r="A60" s="57"/>
      <c r="B60" s="58"/>
      <c r="C60" s="63"/>
      <c r="D60" s="64"/>
      <c r="E60" s="46">
        <v>40</v>
      </c>
      <c r="F60" s="47"/>
      <c r="G60" s="47"/>
      <c r="H60" s="47"/>
      <c r="I60" s="47"/>
      <c r="J60" s="47"/>
      <c r="K60" s="48">
        <v>0</v>
      </c>
      <c r="L60" s="48">
        <v>0</v>
      </c>
      <c r="M60" s="48">
        <v>0</v>
      </c>
      <c r="N60" s="48"/>
      <c r="O60" s="49">
        <f t="shared" si="4"/>
        <v>0</v>
      </c>
      <c r="P60" s="49">
        <f t="shared" si="5"/>
        <v>0</v>
      </c>
      <c r="Q60" s="50">
        <f t="shared" si="6"/>
        <v>0</v>
      </c>
      <c r="R60" s="65"/>
      <c r="S60" s="1"/>
    </row>
    <row r="61" spans="1:19" s="66" customFormat="1" ht="15.2" customHeight="1">
      <c r="A61" s="57"/>
      <c r="B61" s="58"/>
      <c r="C61" s="63"/>
      <c r="D61" s="64"/>
      <c r="E61" s="46">
        <v>41</v>
      </c>
      <c r="F61" s="47"/>
      <c r="G61" s="47"/>
      <c r="H61" s="47"/>
      <c r="I61" s="47"/>
      <c r="J61" s="47"/>
      <c r="K61" s="48">
        <v>0</v>
      </c>
      <c r="L61" s="48">
        <v>0</v>
      </c>
      <c r="M61" s="48">
        <v>0</v>
      </c>
      <c r="N61" s="48"/>
      <c r="O61" s="49">
        <f t="shared" si="4"/>
        <v>0</v>
      </c>
      <c r="P61" s="49">
        <f t="shared" si="5"/>
        <v>0</v>
      </c>
      <c r="Q61" s="50">
        <f t="shared" si="6"/>
        <v>0</v>
      </c>
      <c r="R61" s="65"/>
      <c r="S61" s="1"/>
    </row>
    <row r="62" spans="1:19" s="66" customFormat="1" ht="15.2" customHeight="1">
      <c r="A62" s="57"/>
      <c r="B62" s="58"/>
      <c r="C62" s="63"/>
      <c r="D62" s="64"/>
      <c r="E62" s="46">
        <v>42</v>
      </c>
      <c r="F62" s="47"/>
      <c r="G62" s="47"/>
      <c r="H62" s="47"/>
      <c r="I62" s="47"/>
      <c r="J62" s="47"/>
      <c r="K62" s="48">
        <v>0</v>
      </c>
      <c r="L62" s="48">
        <v>0</v>
      </c>
      <c r="M62" s="48">
        <v>0</v>
      </c>
      <c r="N62" s="48"/>
      <c r="O62" s="49">
        <f t="shared" si="4"/>
        <v>0</v>
      </c>
      <c r="P62" s="49">
        <f t="shared" si="5"/>
        <v>0</v>
      </c>
      <c r="Q62" s="50">
        <f t="shared" si="6"/>
        <v>0</v>
      </c>
      <c r="R62" s="65"/>
      <c r="S62" s="1"/>
    </row>
    <row r="63" spans="1:19" s="66" customFormat="1" ht="15.2" customHeight="1">
      <c r="A63" s="57"/>
      <c r="B63" s="58"/>
      <c r="C63" s="63"/>
      <c r="D63" s="64"/>
      <c r="E63" s="46">
        <v>43</v>
      </c>
      <c r="F63" s="47"/>
      <c r="G63" s="47"/>
      <c r="H63" s="47"/>
      <c r="I63" s="47"/>
      <c r="J63" s="47"/>
      <c r="K63" s="48">
        <v>0</v>
      </c>
      <c r="L63" s="48">
        <v>0</v>
      </c>
      <c r="M63" s="48">
        <v>0</v>
      </c>
      <c r="N63" s="48"/>
      <c r="O63" s="49">
        <f t="shared" si="4"/>
        <v>0</v>
      </c>
      <c r="P63" s="49">
        <f t="shared" si="5"/>
        <v>0</v>
      </c>
      <c r="Q63" s="50">
        <f t="shared" si="6"/>
        <v>0</v>
      </c>
      <c r="R63" s="65"/>
      <c r="S63" s="1"/>
    </row>
    <row r="64" spans="1:19" s="66" customFormat="1" ht="15.2" customHeight="1">
      <c r="A64" s="57"/>
      <c r="B64" s="58"/>
      <c r="C64" s="63"/>
      <c r="D64" s="64"/>
      <c r="E64" s="46">
        <v>44</v>
      </c>
      <c r="F64" s="47"/>
      <c r="G64" s="47"/>
      <c r="H64" s="47"/>
      <c r="I64" s="47"/>
      <c r="J64" s="47"/>
      <c r="K64" s="48">
        <v>0</v>
      </c>
      <c r="L64" s="48">
        <v>0</v>
      </c>
      <c r="M64" s="48">
        <v>0</v>
      </c>
      <c r="N64" s="48"/>
      <c r="O64" s="49">
        <f t="shared" si="4"/>
        <v>0</v>
      </c>
      <c r="P64" s="49">
        <f t="shared" si="5"/>
        <v>0</v>
      </c>
      <c r="Q64" s="50">
        <f t="shared" si="6"/>
        <v>0</v>
      </c>
      <c r="R64" s="65"/>
      <c r="S64" s="1"/>
    </row>
    <row r="65" spans="1:19" s="66" customFormat="1" ht="15.2" customHeight="1">
      <c r="A65" s="57"/>
      <c r="B65" s="58"/>
      <c r="C65" s="63"/>
      <c r="D65" s="64"/>
      <c r="E65" s="46">
        <v>45</v>
      </c>
      <c r="F65" s="47"/>
      <c r="G65" s="47"/>
      <c r="H65" s="47"/>
      <c r="I65" s="47"/>
      <c r="J65" s="47"/>
      <c r="K65" s="48">
        <v>0</v>
      </c>
      <c r="L65" s="48">
        <v>0</v>
      </c>
      <c r="M65" s="48">
        <v>0</v>
      </c>
      <c r="N65" s="48"/>
      <c r="O65" s="49">
        <f t="shared" si="4"/>
        <v>0</v>
      </c>
      <c r="P65" s="49">
        <f t="shared" si="5"/>
        <v>0</v>
      </c>
      <c r="Q65" s="50">
        <f t="shared" si="6"/>
        <v>0</v>
      </c>
      <c r="R65" s="65"/>
      <c r="S65" s="1"/>
    </row>
    <row r="66" spans="1:19" s="66" customFormat="1" ht="15.2" customHeight="1">
      <c r="A66" s="57"/>
      <c r="B66" s="58"/>
      <c r="C66" s="63"/>
      <c r="D66" s="64"/>
      <c r="E66" s="46">
        <v>46</v>
      </c>
      <c r="F66" s="47"/>
      <c r="G66" s="47"/>
      <c r="H66" s="47"/>
      <c r="I66" s="47"/>
      <c r="J66" s="47"/>
      <c r="K66" s="48">
        <v>0</v>
      </c>
      <c r="L66" s="48">
        <v>0</v>
      </c>
      <c r="M66" s="48">
        <v>0</v>
      </c>
      <c r="N66" s="48"/>
      <c r="O66" s="49">
        <f t="shared" si="4"/>
        <v>0</v>
      </c>
      <c r="P66" s="49">
        <f t="shared" si="5"/>
        <v>0</v>
      </c>
      <c r="Q66" s="50">
        <f t="shared" si="6"/>
        <v>0</v>
      </c>
      <c r="R66" s="65"/>
      <c r="S66" s="1"/>
    </row>
    <row r="67" spans="1:19" s="66" customFormat="1" ht="15.2" customHeight="1">
      <c r="A67" s="57"/>
      <c r="B67" s="58"/>
      <c r="C67" s="63"/>
      <c r="D67" s="64"/>
      <c r="E67" s="46">
        <v>47</v>
      </c>
      <c r="F67" s="47"/>
      <c r="G67" s="47"/>
      <c r="H67" s="47"/>
      <c r="I67" s="47"/>
      <c r="J67" s="47"/>
      <c r="K67" s="48">
        <v>0</v>
      </c>
      <c r="L67" s="48">
        <v>0</v>
      </c>
      <c r="M67" s="48">
        <v>0</v>
      </c>
      <c r="N67" s="48"/>
      <c r="O67" s="49">
        <f t="shared" si="4"/>
        <v>0</v>
      </c>
      <c r="P67" s="49">
        <f t="shared" si="5"/>
        <v>0</v>
      </c>
      <c r="Q67" s="50">
        <f t="shared" si="6"/>
        <v>0</v>
      </c>
      <c r="R67" s="65"/>
      <c r="S67" s="1"/>
    </row>
    <row r="68" spans="1:19" s="66" customFormat="1" ht="15.2" customHeight="1">
      <c r="A68" s="57"/>
      <c r="B68" s="58"/>
      <c r="C68" s="63"/>
      <c r="D68" s="64"/>
      <c r="E68" s="46">
        <v>48</v>
      </c>
      <c r="F68" s="47"/>
      <c r="G68" s="47"/>
      <c r="H68" s="47"/>
      <c r="I68" s="47"/>
      <c r="J68" s="47"/>
      <c r="K68" s="48">
        <v>0</v>
      </c>
      <c r="L68" s="48">
        <v>0</v>
      </c>
      <c r="M68" s="48">
        <v>0</v>
      </c>
      <c r="N68" s="48"/>
      <c r="O68" s="49">
        <f t="shared" si="4"/>
        <v>0</v>
      </c>
      <c r="P68" s="49">
        <f t="shared" si="5"/>
        <v>0</v>
      </c>
      <c r="Q68" s="50">
        <f t="shared" si="6"/>
        <v>0</v>
      </c>
      <c r="R68" s="65"/>
      <c r="S68" s="1"/>
    </row>
    <row r="69" spans="1:19" s="66" customFormat="1" ht="15.2" customHeight="1">
      <c r="A69" s="57"/>
      <c r="B69" s="58"/>
      <c r="C69" s="63"/>
      <c r="D69" s="64"/>
      <c r="E69" s="46">
        <v>49</v>
      </c>
      <c r="F69" s="47"/>
      <c r="G69" s="47"/>
      <c r="H69" s="47"/>
      <c r="I69" s="47"/>
      <c r="J69" s="47"/>
      <c r="K69" s="48">
        <v>0</v>
      </c>
      <c r="L69" s="48">
        <v>0</v>
      </c>
      <c r="M69" s="48">
        <v>0</v>
      </c>
      <c r="N69" s="48"/>
      <c r="O69" s="49">
        <f t="shared" si="4"/>
        <v>0</v>
      </c>
      <c r="P69" s="49">
        <f t="shared" si="5"/>
        <v>0</v>
      </c>
      <c r="Q69" s="50">
        <f t="shared" si="6"/>
        <v>0</v>
      </c>
      <c r="R69" s="65"/>
      <c r="S69" s="1"/>
    </row>
    <row r="70" spans="1:19" s="66" customFormat="1" ht="15.2" customHeight="1">
      <c r="A70" s="57"/>
      <c r="B70" s="58"/>
      <c r="C70" s="63"/>
      <c r="D70" s="64"/>
      <c r="E70" s="46">
        <v>50</v>
      </c>
      <c r="F70" s="47"/>
      <c r="G70" s="47"/>
      <c r="H70" s="47"/>
      <c r="I70" s="47"/>
      <c r="J70" s="47"/>
      <c r="K70" s="48">
        <v>0</v>
      </c>
      <c r="L70" s="48">
        <v>0</v>
      </c>
      <c r="M70" s="48">
        <v>0</v>
      </c>
      <c r="N70" s="48"/>
      <c r="O70" s="49">
        <f t="shared" si="4"/>
        <v>0</v>
      </c>
      <c r="P70" s="49">
        <f t="shared" si="5"/>
        <v>0</v>
      </c>
      <c r="Q70" s="50">
        <f t="shared" si="6"/>
        <v>0</v>
      </c>
      <c r="R70" s="65"/>
      <c r="S70" s="1"/>
    </row>
    <row r="71" spans="1:19" s="66" customFormat="1" ht="15.2" customHeight="1">
      <c r="A71" s="57"/>
      <c r="B71" s="58"/>
      <c r="C71" s="63" t="s">
        <v>9</v>
      </c>
      <c r="D71" s="64" t="s">
        <v>9</v>
      </c>
      <c r="E71" s="46">
        <v>51</v>
      </c>
      <c r="F71" s="47"/>
      <c r="G71" s="47"/>
      <c r="H71" s="47"/>
      <c r="I71" s="47"/>
      <c r="J71" s="47"/>
      <c r="K71" s="48">
        <v>0</v>
      </c>
      <c r="L71" s="48">
        <v>0</v>
      </c>
      <c r="M71" s="48">
        <v>0</v>
      </c>
      <c r="N71" s="48"/>
      <c r="O71" s="49">
        <f t="shared" si="2"/>
        <v>0</v>
      </c>
      <c r="P71" s="49">
        <f t="shared" si="3"/>
        <v>0</v>
      </c>
      <c r="Q71" s="50">
        <f t="shared" si="1"/>
        <v>0</v>
      </c>
      <c r="R71" s="65"/>
      <c r="S71" s="1"/>
    </row>
    <row r="72" spans="1:19" s="66" customFormat="1" ht="15.2" customHeight="1">
      <c r="A72" s="57"/>
      <c r="B72" s="58"/>
      <c r="C72" s="63" t="s">
        <v>9</v>
      </c>
      <c r="D72" s="64" t="s">
        <v>9</v>
      </c>
      <c r="E72" s="46">
        <v>52</v>
      </c>
      <c r="F72" s="47"/>
      <c r="G72" s="47"/>
      <c r="H72" s="47"/>
      <c r="I72" s="47"/>
      <c r="J72" s="47"/>
      <c r="K72" s="48">
        <v>0</v>
      </c>
      <c r="L72" s="48">
        <v>0</v>
      </c>
      <c r="M72" s="48">
        <v>0</v>
      </c>
      <c r="N72" s="48"/>
      <c r="O72" s="49">
        <f t="shared" si="2"/>
        <v>0</v>
      </c>
      <c r="P72" s="49">
        <f t="shared" si="3"/>
        <v>0</v>
      </c>
      <c r="Q72" s="50">
        <f t="shared" si="1"/>
        <v>0</v>
      </c>
      <c r="R72" s="65"/>
      <c r="S72" s="1"/>
    </row>
    <row r="73" spans="1:19" s="66" customFormat="1" ht="15.2" customHeight="1">
      <c r="A73" s="57"/>
      <c r="B73" s="58"/>
      <c r="C73" s="63" t="s">
        <v>9</v>
      </c>
      <c r="D73" s="64" t="s">
        <v>9</v>
      </c>
      <c r="E73" s="46">
        <v>53</v>
      </c>
      <c r="F73" s="47"/>
      <c r="G73" s="47"/>
      <c r="H73" s="47"/>
      <c r="I73" s="47"/>
      <c r="J73" s="47"/>
      <c r="K73" s="48">
        <v>0</v>
      </c>
      <c r="L73" s="48">
        <v>0</v>
      </c>
      <c r="M73" s="48">
        <v>0</v>
      </c>
      <c r="N73" s="48"/>
      <c r="O73" s="49">
        <f t="shared" si="2"/>
        <v>0</v>
      </c>
      <c r="P73" s="49">
        <f t="shared" si="3"/>
        <v>0</v>
      </c>
      <c r="Q73" s="50">
        <f t="shared" si="1"/>
        <v>0</v>
      </c>
      <c r="R73" s="65"/>
      <c r="S73" s="1"/>
    </row>
    <row r="74" spans="1:19" s="66" customFormat="1" ht="15.2" customHeight="1">
      <c r="A74" s="57"/>
      <c r="B74" s="58"/>
      <c r="C74" s="63" t="s">
        <v>9</v>
      </c>
      <c r="D74" s="64" t="s">
        <v>9</v>
      </c>
      <c r="E74" s="46">
        <v>54</v>
      </c>
      <c r="F74" s="47"/>
      <c r="G74" s="47"/>
      <c r="H74" s="47"/>
      <c r="I74" s="47"/>
      <c r="J74" s="47"/>
      <c r="K74" s="48">
        <v>0</v>
      </c>
      <c r="L74" s="48">
        <v>0</v>
      </c>
      <c r="M74" s="48">
        <v>0</v>
      </c>
      <c r="N74" s="48"/>
      <c r="O74" s="49">
        <f t="shared" si="2"/>
        <v>0</v>
      </c>
      <c r="P74" s="49">
        <f t="shared" si="3"/>
        <v>0</v>
      </c>
      <c r="Q74" s="50">
        <f t="shared" si="1"/>
        <v>0</v>
      </c>
      <c r="R74" s="65"/>
      <c r="S74" s="1"/>
    </row>
    <row r="75" spans="1:19" s="66" customFormat="1" ht="15.2" customHeight="1">
      <c r="A75" s="57"/>
      <c r="B75" s="58"/>
      <c r="C75" s="63" t="s">
        <v>9</v>
      </c>
      <c r="D75" s="64" t="s">
        <v>9</v>
      </c>
      <c r="E75" s="46">
        <v>55</v>
      </c>
      <c r="F75" s="47"/>
      <c r="G75" s="47"/>
      <c r="H75" s="47"/>
      <c r="I75" s="47"/>
      <c r="J75" s="47"/>
      <c r="K75" s="48">
        <v>0</v>
      </c>
      <c r="L75" s="48">
        <v>0</v>
      </c>
      <c r="M75" s="48">
        <v>0</v>
      </c>
      <c r="N75" s="48"/>
      <c r="O75" s="49">
        <f t="shared" si="2"/>
        <v>0</v>
      </c>
      <c r="P75" s="49">
        <f t="shared" si="3"/>
        <v>0</v>
      </c>
      <c r="Q75" s="50">
        <f t="shared" ref="Q75:Q90" si="7">+$Q$12*P75</f>
        <v>0</v>
      </c>
      <c r="R75" s="65"/>
      <c r="S75" s="1"/>
    </row>
    <row r="76" spans="1:19" s="66" customFormat="1" ht="15.2" customHeight="1">
      <c r="A76" s="57"/>
      <c r="B76" s="58"/>
      <c r="C76" s="63" t="s">
        <v>9</v>
      </c>
      <c r="D76" s="64" t="s">
        <v>9</v>
      </c>
      <c r="E76" s="46">
        <v>56</v>
      </c>
      <c r="F76" s="47"/>
      <c r="G76" s="47"/>
      <c r="H76" s="47"/>
      <c r="I76" s="47"/>
      <c r="J76" s="47"/>
      <c r="K76" s="48">
        <v>0</v>
      </c>
      <c r="L76" s="48">
        <v>0</v>
      </c>
      <c r="M76" s="48">
        <v>0</v>
      </c>
      <c r="N76" s="48"/>
      <c r="O76" s="49">
        <f t="shared" si="2"/>
        <v>0</v>
      </c>
      <c r="P76" s="49">
        <f t="shared" si="3"/>
        <v>0</v>
      </c>
      <c r="Q76" s="50">
        <f t="shared" si="7"/>
        <v>0</v>
      </c>
      <c r="R76" s="65"/>
      <c r="S76" s="1"/>
    </row>
    <row r="77" spans="1:19" s="66" customFormat="1" ht="15.2" customHeight="1">
      <c r="A77" s="57"/>
      <c r="B77" s="58"/>
      <c r="C77" s="63" t="s">
        <v>9</v>
      </c>
      <c r="D77" s="64" t="s">
        <v>9</v>
      </c>
      <c r="E77" s="46">
        <v>57</v>
      </c>
      <c r="F77" s="47"/>
      <c r="G77" s="47"/>
      <c r="H77" s="47"/>
      <c r="I77" s="47"/>
      <c r="J77" s="47"/>
      <c r="K77" s="48">
        <v>0</v>
      </c>
      <c r="L77" s="48">
        <v>0</v>
      </c>
      <c r="M77" s="48">
        <v>0</v>
      </c>
      <c r="N77" s="48"/>
      <c r="O77" s="49">
        <f t="shared" si="2"/>
        <v>0</v>
      </c>
      <c r="P77" s="49">
        <f t="shared" si="3"/>
        <v>0</v>
      </c>
      <c r="Q77" s="50">
        <f t="shared" si="7"/>
        <v>0</v>
      </c>
      <c r="R77" s="65"/>
      <c r="S77" s="1"/>
    </row>
    <row r="78" spans="1:19" s="66" customFormat="1" ht="15.2" customHeight="1">
      <c r="A78" s="57"/>
      <c r="B78" s="58"/>
      <c r="C78" s="63" t="s">
        <v>9</v>
      </c>
      <c r="D78" s="64" t="s">
        <v>9</v>
      </c>
      <c r="E78" s="46">
        <v>58</v>
      </c>
      <c r="F78" s="47"/>
      <c r="G78" s="47"/>
      <c r="H78" s="47"/>
      <c r="I78" s="47"/>
      <c r="J78" s="47"/>
      <c r="K78" s="48">
        <v>0</v>
      </c>
      <c r="L78" s="48">
        <v>0</v>
      </c>
      <c r="M78" s="48">
        <v>0</v>
      </c>
      <c r="N78" s="48"/>
      <c r="O78" s="49">
        <f t="shared" si="2"/>
        <v>0</v>
      </c>
      <c r="P78" s="49">
        <f t="shared" si="3"/>
        <v>0</v>
      </c>
      <c r="Q78" s="50">
        <f t="shared" si="7"/>
        <v>0</v>
      </c>
      <c r="R78" s="65"/>
      <c r="S78" s="1"/>
    </row>
    <row r="79" spans="1:19" s="66" customFormat="1" ht="15.2" customHeight="1">
      <c r="A79" s="57"/>
      <c r="B79" s="58"/>
      <c r="C79" s="63" t="s">
        <v>9</v>
      </c>
      <c r="D79" s="64" t="s">
        <v>9</v>
      </c>
      <c r="E79" s="46">
        <v>59</v>
      </c>
      <c r="F79" s="47"/>
      <c r="G79" s="47"/>
      <c r="H79" s="47"/>
      <c r="I79" s="47"/>
      <c r="J79" s="47"/>
      <c r="K79" s="48">
        <v>0</v>
      </c>
      <c r="L79" s="48">
        <v>0</v>
      </c>
      <c r="M79" s="48">
        <v>0</v>
      </c>
      <c r="N79" s="48"/>
      <c r="O79" s="49">
        <f t="shared" si="2"/>
        <v>0</v>
      </c>
      <c r="P79" s="49">
        <f t="shared" si="3"/>
        <v>0</v>
      </c>
      <c r="Q79" s="50">
        <f t="shared" si="7"/>
        <v>0</v>
      </c>
      <c r="R79" s="65"/>
      <c r="S79" s="1"/>
    </row>
    <row r="80" spans="1:19" s="66" customFormat="1" ht="15.2" customHeight="1">
      <c r="A80" s="57"/>
      <c r="B80" s="58"/>
      <c r="C80" s="63" t="s">
        <v>9</v>
      </c>
      <c r="D80" s="64" t="s">
        <v>9</v>
      </c>
      <c r="E80" s="46">
        <v>60</v>
      </c>
      <c r="F80" s="47"/>
      <c r="G80" s="47"/>
      <c r="H80" s="47"/>
      <c r="I80" s="47"/>
      <c r="J80" s="47"/>
      <c r="K80" s="48">
        <v>0</v>
      </c>
      <c r="L80" s="48">
        <v>0</v>
      </c>
      <c r="M80" s="48">
        <v>0</v>
      </c>
      <c r="N80" s="48"/>
      <c r="O80" s="49">
        <f t="shared" si="2"/>
        <v>0</v>
      </c>
      <c r="P80" s="49">
        <f t="shared" si="3"/>
        <v>0</v>
      </c>
      <c r="Q80" s="50">
        <f t="shared" si="7"/>
        <v>0</v>
      </c>
      <c r="R80" s="65"/>
      <c r="S80" s="1"/>
    </row>
    <row r="81" spans="1:22" s="66" customFormat="1" ht="15.2" customHeight="1">
      <c r="A81" s="57"/>
      <c r="B81" s="58"/>
      <c r="C81" s="63" t="s">
        <v>9</v>
      </c>
      <c r="D81" s="64" t="s">
        <v>9</v>
      </c>
      <c r="E81" s="46">
        <v>61</v>
      </c>
      <c r="F81" s="47"/>
      <c r="G81" s="47"/>
      <c r="H81" s="47"/>
      <c r="I81" s="47"/>
      <c r="J81" s="47"/>
      <c r="K81" s="48">
        <v>0</v>
      </c>
      <c r="L81" s="48">
        <v>0</v>
      </c>
      <c r="M81" s="48">
        <v>0</v>
      </c>
      <c r="N81" s="48"/>
      <c r="O81" s="49">
        <f t="shared" si="2"/>
        <v>0</v>
      </c>
      <c r="P81" s="49">
        <f t="shared" si="3"/>
        <v>0</v>
      </c>
      <c r="Q81" s="50">
        <f t="shared" si="7"/>
        <v>0</v>
      </c>
      <c r="R81" s="65"/>
      <c r="S81" s="1"/>
    </row>
    <row r="82" spans="1:22" s="66" customFormat="1" ht="15.2" customHeight="1">
      <c r="A82" s="57"/>
      <c r="B82" s="58"/>
      <c r="C82" s="63" t="s">
        <v>9</v>
      </c>
      <c r="D82" s="64" t="s">
        <v>9</v>
      </c>
      <c r="E82" s="46">
        <v>62</v>
      </c>
      <c r="F82" s="47"/>
      <c r="G82" s="47"/>
      <c r="H82" s="47"/>
      <c r="I82" s="47"/>
      <c r="J82" s="47"/>
      <c r="K82" s="48">
        <v>0</v>
      </c>
      <c r="L82" s="48">
        <v>0</v>
      </c>
      <c r="M82" s="48">
        <v>0</v>
      </c>
      <c r="N82" s="48"/>
      <c r="O82" s="49">
        <f t="shared" si="2"/>
        <v>0</v>
      </c>
      <c r="P82" s="49">
        <f t="shared" si="3"/>
        <v>0</v>
      </c>
      <c r="Q82" s="50">
        <f t="shared" si="7"/>
        <v>0</v>
      </c>
      <c r="R82" s="65"/>
      <c r="S82" s="1"/>
    </row>
    <row r="83" spans="1:22" s="66" customFormat="1" ht="15.2" customHeight="1">
      <c r="A83" s="57"/>
      <c r="B83" s="58"/>
      <c r="C83" s="63" t="s">
        <v>9</v>
      </c>
      <c r="D83" s="64" t="s">
        <v>9</v>
      </c>
      <c r="E83" s="46">
        <v>63</v>
      </c>
      <c r="F83" s="47"/>
      <c r="G83" s="47"/>
      <c r="H83" s="47"/>
      <c r="I83" s="47"/>
      <c r="J83" s="47"/>
      <c r="K83" s="48">
        <v>0</v>
      </c>
      <c r="L83" s="48">
        <v>0</v>
      </c>
      <c r="M83" s="48">
        <v>0</v>
      </c>
      <c r="N83" s="48"/>
      <c r="O83" s="49">
        <f t="shared" si="2"/>
        <v>0</v>
      </c>
      <c r="P83" s="49">
        <f t="shared" si="3"/>
        <v>0</v>
      </c>
      <c r="Q83" s="50">
        <f t="shared" si="7"/>
        <v>0</v>
      </c>
      <c r="R83" s="65"/>
      <c r="S83" s="1"/>
    </row>
    <row r="84" spans="1:22" s="66" customFormat="1" ht="15.2" customHeight="1">
      <c r="A84" s="57"/>
      <c r="B84" s="58"/>
      <c r="C84" s="63" t="s">
        <v>9</v>
      </c>
      <c r="D84" s="64" t="s">
        <v>9</v>
      </c>
      <c r="E84" s="46">
        <v>64</v>
      </c>
      <c r="F84" s="47"/>
      <c r="G84" s="47"/>
      <c r="H84" s="47"/>
      <c r="I84" s="47"/>
      <c r="J84" s="47"/>
      <c r="K84" s="48">
        <v>0</v>
      </c>
      <c r="L84" s="48">
        <v>0</v>
      </c>
      <c r="M84" s="48">
        <v>0</v>
      </c>
      <c r="N84" s="48"/>
      <c r="O84" s="49">
        <f t="shared" si="2"/>
        <v>0</v>
      </c>
      <c r="P84" s="49">
        <f t="shared" si="3"/>
        <v>0</v>
      </c>
      <c r="Q84" s="50">
        <f t="shared" si="7"/>
        <v>0</v>
      </c>
      <c r="R84" s="65"/>
      <c r="S84" s="1"/>
    </row>
    <row r="85" spans="1:22" s="66" customFormat="1" ht="15.2" customHeight="1">
      <c r="A85" s="57"/>
      <c r="B85" s="58"/>
      <c r="C85" s="63" t="s">
        <v>9</v>
      </c>
      <c r="D85" s="64" t="s">
        <v>9</v>
      </c>
      <c r="E85" s="46">
        <v>65</v>
      </c>
      <c r="F85" s="47"/>
      <c r="G85" s="47"/>
      <c r="H85" s="47"/>
      <c r="I85" s="47"/>
      <c r="J85" s="47"/>
      <c r="K85" s="48">
        <v>0</v>
      </c>
      <c r="L85" s="48">
        <v>0</v>
      </c>
      <c r="M85" s="48">
        <v>0</v>
      </c>
      <c r="N85" s="48"/>
      <c r="O85" s="49">
        <f t="shared" si="2"/>
        <v>0</v>
      </c>
      <c r="P85" s="49">
        <f t="shared" si="3"/>
        <v>0</v>
      </c>
      <c r="Q85" s="50">
        <f t="shared" si="7"/>
        <v>0</v>
      </c>
      <c r="R85" s="65"/>
      <c r="S85" s="1"/>
    </row>
    <row r="86" spans="1:22" s="66" customFormat="1" ht="15.2" customHeight="1">
      <c r="A86" s="57"/>
      <c r="B86" s="58"/>
      <c r="C86" s="63" t="s">
        <v>9</v>
      </c>
      <c r="D86" s="64" t="s">
        <v>9</v>
      </c>
      <c r="E86" s="46">
        <v>66</v>
      </c>
      <c r="F86" s="47"/>
      <c r="G86" s="47"/>
      <c r="H86" s="47"/>
      <c r="I86" s="47"/>
      <c r="J86" s="47"/>
      <c r="K86" s="48">
        <v>0</v>
      </c>
      <c r="L86" s="48">
        <v>0</v>
      </c>
      <c r="M86" s="48">
        <v>0</v>
      </c>
      <c r="N86" s="48"/>
      <c r="O86" s="49">
        <f t="shared" si="2"/>
        <v>0</v>
      </c>
      <c r="P86" s="49">
        <f t="shared" si="3"/>
        <v>0</v>
      </c>
      <c r="Q86" s="50">
        <f t="shared" si="7"/>
        <v>0</v>
      </c>
      <c r="R86" s="65"/>
      <c r="S86" s="1"/>
    </row>
    <row r="87" spans="1:22" s="66" customFormat="1" ht="15.2" customHeight="1">
      <c r="A87" s="57"/>
      <c r="B87" s="58"/>
      <c r="C87" s="63" t="s">
        <v>9</v>
      </c>
      <c r="D87" s="64" t="s">
        <v>9</v>
      </c>
      <c r="E87" s="46">
        <v>67</v>
      </c>
      <c r="F87" s="47"/>
      <c r="G87" s="47"/>
      <c r="H87" s="47"/>
      <c r="I87" s="47"/>
      <c r="J87" s="47"/>
      <c r="K87" s="48">
        <v>0</v>
      </c>
      <c r="L87" s="48">
        <v>0</v>
      </c>
      <c r="M87" s="48">
        <v>0</v>
      </c>
      <c r="N87" s="48"/>
      <c r="O87" s="49">
        <f t="shared" si="2"/>
        <v>0</v>
      </c>
      <c r="P87" s="49">
        <f t="shared" si="3"/>
        <v>0</v>
      </c>
      <c r="Q87" s="50">
        <f t="shared" si="7"/>
        <v>0</v>
      </c>
      <c r="R87" s="65"/>
      <c r="S87" s="1"/>
    </row>
    <row r="88" spans="1:22" s="66" customFormat="1" ht="15.2" customHeight="1">
      <c r="A88" s="57"/>
      <c r="B88" s="58"/>
      <c r="C88" s="63" t="s">
        <v>9</v>
      </c>
      <c r="D88" s="64" t="s">
        <v>9</v>
      </c>
      <c r="E88" s="46">
        <v>68</v>
      </c>
      <c r="F88" s="47"/>
      <c r="G88" s="47"/>
      <c r="H88" s="47"/>
      <c r="I88" s="47"/>
      <c r="J88" s="47"/>
      <c r="K88" s="48">
        <v>0</v>
      </c>
      <c r="L88" s="48">
        <v>0</v>
      </c>
      <c r="M88" s="48">
        <v>0</v>
      </c>
      <c r="N88" s="48"/>
      <c r="O88" s="49">
        <f t="shared" si="2"/>
        <v>0</v>
      </c>
      <c r="P88" s="49">
        <f t="shared" si="3"/>
        <v>0</v>
      </c>
      <c r="Q88" s="50">
        <f t="shared" si="7"/>
        <v>0</v>
      </c>
      <c r="R88" s="65"/>
      <c r="S88" s="1"/>
    </row>
    <row r="89" spans="1:22" s="66" customFormat="1" ht="15.2" customHeight="1">
      <c r="A89" s="57"/>
      <c r="B89" s="58"/>
      <c r="C89" s="63" t="s">
        <v>9</v>
      </c>
      <c r="D89" s="64" t="s">
        <v>9</v>
      </c>
      <c r="E89" s="46">
        <v>69</v>
      </c>
      <c r="F89" s="47"/>
      <c r="G89" s="47"/>
      <c r="H89" s="47"/>
      <c r="I89" s="47"/>
      <c r="J89" s="47"/>
      <c r="K89" s="48">
        <v>0</v>
      </c>
      <c r="L89" s="48">
        <v>0</v>
      </c>
      <c r="M89" s="48">
        <v>0</v>
      </c>
      <c r="N89" s="48"/>
      <c r="O89" s="49">
        <f t="shared" si="2"/>
        <v>0</v>
      </c>
      <c r="P89" s="49">
        <f t="shared" si="3"/>
        <v>0</v>
      </c>
      <c r="Q89" s="50">
        <f t="shared" si="7"/>
        <v>0</v>
      </c>
      <c r="R89" s="67"/>
      <c r="S89" s="1"/>
    </row>
    <row r="90" spans="1:22" s="66" customFormat="1" ht="15.2" customHeight="1">
      <c r="A90" s="57"/>
      <c r="B90" s="58"/>
      <c r="C90" s="63" t="s">
        <v>9</v>
      </c>
      <c r="D90" s="64" t="s">
        <v>9</v>
      </c>
      <c r="E90" s="46">
        <v>70</v>
      </c>
      <c r="F90" s="47"/>
      <c r="G90" s="47"/>
      <c r="H90" s="47"/>
      <c r="I90" s="47"/>
      <c r="J90" s="47"/>
      <c r="K90" s="48">
        <v>0</v>
      </c>
      <c r="L90" s="48">
        <v>0</v>
      </c>
      <c r="M90" s="48">
        <v>0</v>
      </c>
      <c r="N90" s="48"/>
      <c r="O90" s="49">
        <f t="shared" si="2"/>
        <v>0</v>
      </c>
      <c r="P90" s="49">
        <f t="shared" si="3"/>
        <v>0</v>
      </c>
      <c r="Q90" s="50">
        <f t="shared" si="7"/>
        <v>0</v>
      </c>
      <c r="R90" s="65"/>
      <c r="S90" s="1"/>
    </row>
    <row r="91" spans="1:22" s="66" customFormat="1" ht="15.2" customHeight="1" thickBot="1">
      <c r="A91" s="68"/>
      <c r="B91" s="69"/>
      <c r="C91" s="70" t="s">
        <v>9</v>
      </c>
      <c r="D91" s="71" t="s">
        <v>9</v>
      </c>
      <c r="E91" s="72" t="s">
        <v>10</v>
      </c>
      <c r="F91" s="73"/>
      <c r="G91" s="73"/>
      <c r="H91" s="73"/>
      <c r="I91" s="73"/>
      <c r="J91" s="73"/>
      <c r="K91" s="74">
        <f>SUM(K21:K90)</f>
        <v>0</v>
      </c>
      <c r="L91" s="74">
        <f>SUM(L21:L90)</f>
        <v>0</v>
      </c>
      <c r="M91" s="74">
        <f>SUM(M21:M90)</f>
        <v>0</v>
      </c>
      <c r="N91" s="74"/>
      <c r="O91" s="74">
        <f>SUM(O21:O90)</f>
        <v>0</v>
      </c>
      <c r="P91" s="74">
        <f>SUM(P21:P90)</f>
        <v>0</v>
      </c>
      <c r="Q91" s="74">
        <f>SUM(Q21:Q90)</f>
        <v>0</v>
      </c>
      <c r="R91" s="75"/>
      <c r="S91" s="1"/>
      <c r="U91" s="1"/>
      <c r="V91" s="1"/>
    </row>
    <row r="92" spans="1:22" s="66" customFormat="1" ht="17.25" customHeight="1">
      <c r="A92" s="57"/>
      <c r="B92" s="58"/>
      <c r="C92" s="63" t="s">
        <v>9</v>
      </c>
      <c r="D92" s="64" t="s">
        <v>9</v>
      </c>
      <c r="E92" s="76"/>
      <c r="J92" s="273" t="s">
        <v>22</v>
      </c>
      <c r="K92" s="273"/>
      <c r="L92" s="273"/>
      <c r="M92" s="273"/>
      <c r="N92" s="77">
        <f>+IF(K12=0,Q12,"-")</f>
        <v>0</v>
      </c>
      <c r="Q92"/>
      <c r="R92" s="515"/>
      <c r="S92" s="1"/>
    </row>
    <row r="93" spans="1:22" s="66" customFormat="1" ht="17.25" customHeight="1">
      <c r="A93" s="57"/>
      <c r="B93" s="58"/>
      <c r="C93" s="63" t="s">
        <v>9</v>
      </c>
      <c r="D93" s="64" t="s">
        <v>9</v>
      </c>
      <c r="E93" s="78" t="s">
        <v>11</v>
      </c>
      <c r="F93" s="22"/>
      <c r="G93" s="22"/>
      <c r="H93" s="22"/>
      <c r="I93" s="22"/>
      <c r="J93" s="79">
        <v>300</v>
      </c>
      <c r="K93" s="20" t="s">
        <v>90</v>
      </c>
      <c r="L93" s="21"/>
      <c r="M93" s="21"/>
      <c r="N93" s="21"/>
      <c r="P93" s="223"/>
      <c r="Q93" s="1" t="s">
        <v>118</v>
      </c>
      <c r="R93" s="516"/>
      <c r="S93" s="1"/>
    </row>
    <row r="94" spans="1:22" s="66" customFormat="1" ht="17.25" customHeight="1">
      <c r="A94" s="57"/>
      <c r="B94" s="58"/>
      <c r="C94" s="63" t="s">
        <v>9</v>
      </c>
      <c r="D94" s="64" t="s">
        <v>9</v>
      </c>
      <c r="E94" s="80" t="s">
        <v>19</v>
      </c>
      <c r="F94" s="20" t="s">
        <v>16</v>
      </c>
      <c r="G94" s="20"/>
      <c r="H94" s="20"/>
      <c r="I94" s="20"/>
      <c r="J94" s="79">
        <v>600</v>
      </c>
      <c r="K94" s="20" t="s">
        <v>91</v>
      </c>
      <c r="L94" s="1"/>
      <c r="M94" s="1"/>
      <c r="N94" s="1"/>
      <c r="Q94"/>
      <c r="R94" s="517"/>
      <c r="S94" s="1"/>
    </row>
    <row r="95" spans="1:22" s="66" customFormat="1" ht="17.25" customHeight="1">
      <c r="A95" s="57"/>
      <c r="B95" s="58"/>
      <c r="C95" s="63" t="s">
        <v>9</v>
      </c>
      <c r="D95" s="64" t="s">
        <v>9</v>
      </c>
      <c r="E95" s="80" t="s">
        <v>20</v>
      </c>
      <c r="F95" s="20" t="s">
        <v>17</v>
      </c>
      <c r="G95" s="20"/>
      <c r="H95" s="20"/>
      <c r="I95" s="20"/>
      <c r="J95" s="79">
        <v>900</v>
      </c>
      <c r="K95" s="20" t="s">
        <v>92</v>
      </c>
      <c r="L95" s="1"/>
      <c r="M95" s="1"/>
      <c r="N95" s="1"/>
      <c r="P95" s="267" t="s">
        <v>26</v>
      </c>
      <c r="Q95" s="267"/>
      <c r="R95" s="268"/>
      <c r="S95" s="1"/>
    </row>
    <row r="96" spans="1:22" s="14" customFormat="1" ht="17.25" customHeight="1">
      <c r="A96" s="51"/>
      <c r="B96" s="52"/>
      <c r="C96" s="81"/>
      <c r="D96" s="81"/>
      <c r="E96" s="80" t="s">
        <v>12</v>
      </c>
      <c r="F96" s="20" t="s">
        <v>89</v>
      </c>
      <c r="G96" s="20"/>
      <c r="H96" s="20"/>
      <c r="I96" s="20"/>
      <c r="J96" s="263" t="s">
        <v>94</v>
      </c>
      <c r="K96" s="263"/>
      <c r="L96" s="263"/>
      <c r="M96" s="263"/>
      <c r="N96" s="1"/>
      <c r="P96" s="267"/>
      <c r="Q96" s="267"/>
      <c r="R96" s="268"/>
      <c r="S96" s="1"/>
    </row>
    <row r="97" spans="1:18" ht="17.25" customHeight="1">
      <c r="A97" s="51"/>
      <c r="B97" s="52"/>
      <c r="C97" s="52"/>
      <c r="D97" s="52"/>
      <c r="E97" s="80" t="s">
        <v>21</v>
      </c>
      <c r="F97" s="20" t="s">
        <v>18</v>
      </c>
      <c r="G97" s="20"/>
      <c r="H97" s="20"/>
      <c r="I97" s="20"/>
      <c r="J97" s="275"/>
      <c r="K97" s="275"/>
      <c r="L97" s="275"/>
      <c r="M97" s="275"/>
      <c r="N97" s="82" t="str">
        <f>+IF(K12=0,"-",Q12)</f>
        <v>-</v>
      </c>
      <c r="P97" s="267"/>
      <c r="Q97" s="267"/>
      <c r="R97" s="268"/>
    </row>
    <row r="98" spans="1:18" ht="28.5" customHeight="1">
      <c r="A98" s="51"/>
      <c r="B98" s="52"/>
      <c r="C98" s="52"/>
      <c r="D98" s="52"/>
      <c r="E98" s="279" t="s">
        <v>105</v>
      </c>
      <c r="F98" s="280"/>
      <c r="G98" s="280"/>
      <c r="H98" s="280"/>
      <c r="I98" s="280"/>
      <c r="J98" s="79">
        <f>+J93*(1+$K$12)</f>
        <v>300</v>
      </c>
      <c r="K98" s="20" t="s">
        <v>90</v>
      </c>
      <c r="L98" s="21"/>
      <c r="M98" s="21"/>
      <c r="N98" s="21"/>
      <c r="P98" s="267"/>
      <c r="Q98" s="267"/>
      <c r="R98" s="268"/>
    </row>
    <row r="99" spans="1:18" ht="17.25" customHeight="1">
      <c r="A99" s="51"/>
      <c r="B99" s="52"/>
      <c r="C99" s="52"/>
      <c r="D99" s="52"/>
      <c r="E99" s="83" t="s">
        <v>110</v>
      </c>
      <c r="F99" s="83"/>
      <c r="G99" s="83"/>
      <c r="H99" s="83"/>
      <c r="I99" s="84"/>
      <c r="J99" s="79">
        <f>+J94*(1+$K$12)</f>
        <v>600</v>
      </c>
      <c r="K99" s="20" t="s">
        <v>91</v>
      </c>
      <c r="L99" s="22"/>
      <c r="M99" s="22"/>
      <c r="N99" s="22"/>
      <c r="P99" s="269"/>
      <c r="Q99" s="269"/>
      <c r="R99" s="270"/>
    </row>
    <row r="100" spans="1:18" ht="17.25" customHeight="1" thickBot="1">
      <c r="A100" s="85"/>
      <c r="B100" s="86"/>
      <c r="C100" s="86"/>
      <c r="D100" s="86"/>
      <c r="E100" s="87" t="s">
        <v>106</v>
      </c>
      <c r="F100" s="88"/>
      <c r="G100" s="88"/>
      <c r="H100" s="88"/>
      <c r="I100" s="88"/>
      <c r="J100" s="89">
        <f>+J95*(1+$K$12)</f>
        <v>900</v>
      </c>
      <c r="K100" s="90" t="s">
        <v>92</v>
      </c>
      <c r="L100" s="91"/>
      <c r="M100" s="91"/>
      <c r="N100" s="91"/>
      <c r="O100" s="91"/>
      <c r="P100" s="271"/>
      <c r="Q100" s="271"/>
      <c r="R100" s="272"/>
    </row>
    <row r="101" spans="1:18" ht="12.75" customHeight="1">
      <c r="A101" s="92"/>
      <c r="B101" s="52"/>
      <c r="C101" s="52"/>
      <c r="D101" s="93"/>
      <c r="O101" s="66"/>
      <c r="P101" s="66"/>
      <c r="R101" s="94"/>
    </row>
    <row r="102" spans="1:18" ht="12.75" customHeight="1">
      <c r="A102" s="92"/>
      <c r="B102" s="52"/>
      <c r="C102" s="52"/>
      <c r="D102" s="93"/>
      <c r="O102" s="66"/>
      <c r="P102" s="66"/>
    </row>
    <row r="103" spans="1:18" ht="12.75" customHeight="1">
      <c r="A103" s="92"/>
      <c r="B103" s="52"/>
      <c r="C103" s="52"/>
      <c r="D103" s="93"/>
      <c r="O103" s="66"/>
      <c r="P103" s="66"/>
    </row>
    <row r="104" spans="1:18" ht="12.75" customHeight="1">
      <c r="A104" s="92"/>
      <c r="B104" s="52"/>
      <c r="C104" s="52"/>
      <c r="D104" s="93"/>
      <c r="O104" s="66"/>
      <c r="P104" s="66"/>
    </row>
    <row r="105" spans="1:18" s="21" customFormat="1" ht="18">
      <c r="A105" s="92"/>
      <c r="B105" s="52"/>
      <c r="C105" s="52"/>
      <c r="D105" s="93"/>
      <c r="O105" s="66"/>
      <c r="P105" s="66"/>
    </row>
    <row r="106" spans="1:18" s="21" customFormat="1" ht="22.15" customHeight="1">
      <c r="A106" s="92"/>
      <c r="B106" s="52"/>
      <c r="C106" s="52"/>
      <c r="D106" s="93"/>
      <c r="O106" s="66"/>
      <c r="P106" s="66"/>
    </row>
    <row r="107" spans="1:18" ht="19.149999999999999" customHeight="1">
      <c r="O107" s="66"/>
      <c r="P107" s="66"/>
    </row>
    <row r="108" spans="1:18">
      <c r="O108" s="66"/>
      <c r="P108" s="66"/>
    </row>
    <row r="109" spans="1:18">
      <c r="E109" s="20"/>
      <c r="F109" s="95"/>
      <c r="G109" s="95"/>
      <c r="H109" s="95"/>
      <c r="I109" s="95"/>
      <c r="O109" s="66"/>
      <c r="P109" s="66"/>
    </row>
    <row r="110" spans="1:18">
      <c r="E110" s="20"/>
      <c r="F110" s="95"/>
      <c r="G110" s="95"/>
      <c r="H110" s="95"/>
      <c r="I110" s="95"/>
      <c r="J110" s="95"/>
      <c r="K110" s="95"/>
    </row>
    <row r="111" spans="1:18">
      <c r="E111" s="20"/>
      <c r="F111" s="95"/>
      <c r="G111" s="95"/>
      <c r="H111" s="95"/>
      <c r="I111" s="95"/>
      <c r="J111" s="95"/>
      <c r="K111" s="95"/>
    </row>
    <row r="112" spans="1:18">
      <c r="E112" s="20"/>
      <c r="F112" s="95"/>
      <c r="G112" s="95"/>
      <c r="H112" s="95"/>
      <c r="I112" s="95"/>
      <c r="J112" s="95"/>
      <c r="K112" s="95"/>
    </row>
  </sheetData>
  <sheetProtection algorithmName="SHA-512" hashValue="eNrfokSEsOJiN++m0OcQG+hdI/E4VGRqtH1je/+UJVOlWhDPhqHg4pJbiudBr+mCTfZ2TAI7SylQK64US7lvtA==" saltValue="xrl0UUxQqEkJzyoFEjNdjA==" spinCount="100000" sheet="1" formatCells="0" formatColumns="0" formatRows="0" insertColumns="0" insertRows="0" insertHyperlinks="0" deleteColumns="0" deleteRows="0"/>
  <dataConsolidate/>
  <mergeCells count="34">
    <mergeCell ref="L8:R9"/>
    <mergeCell ref="E10:K11"/>
    <mergeCell ref="Q10:R10"/>
    <mergeCell ref="E15:I15"/>
    <mergeCell ref="L11:P11"/>
    <mergeCell ref="E12:I12"/>
    <mergeCell ref="E13:I13"/>
    <mergeCell ref="E14:I14"/>
    <mergeCell ref="E16:R16"/>
    <mergeCell ref="K12:K15"/>
    <mergeCell ref="L12:P12"/>
    <mergeCell ref="E1:R1"/>
    <mergeCell ref="L13:N15"/>
    <mergeCell ref="M6:R7"/>
    <mergeCell ref="A5:R5"/>
    <mergeCell ref="E2:R4"/>
    <mergeCell ref="E8:F9"/>
    <mergeCell ref="E6:G6"/>
    <mergeCell ref="I6:L7"/>
    <mergeCell ref="E7:G7"/>
    <mergeCell ref="Q11:R11"/>
    <mergeCell ref="H8:K8"/>
    <mergeCell ref="L10:P10"/>
    <mergeCell ref="H9:K9"/>
    <mergeCell ref="P95:R100"/>
    <mergeCell ref="J92:M92"/>
    <mergeCell ref="Q17:Q18"/>
    <mergeCell ref="J96:M97"/>
    <mergeCell ref="K17:P17"/>
    <mergeCell ref="H17:J18"/>
    <mergeCell ref="E98:I98"/>
    <mergeCell ref="E17:E19"/>
    <mergeCell ref="F17:F19"/>
    <mergeCell ref="G17:G19"/>
  </mergeCells>
  <phoneticPr fontId="5" type="noConversion"/>
  <dataValidations count="4">
    <dataValidation type="list" allowBlank="1" showInputMessage="1" showErrorMessage="1" sqref="WVU983082 WLY983082 WCC983082 VSG983082 VIK983082 UYO983082 UOS983082 UEW983082 TVA983082 TLE983082 TBI983082 SRM983082 SHQ983082 RXU983082 RNY983082 REC983082 QUG983082 QKK983082 QAO983082 PQS983082 PGW983082 OXA983082 ONE983082 ODI983082 NTM983082 NJQ983082 MZU983082 MPY983082 MGC983082 LWG983082 LMK983082 LCO983082 KSS983082 KIW983082 JZA983082 JPE983082 JFI983082 IVM983082 ILQ983082 IBU983082 HRY983082 HIC983082 GYG983082 GOK983082 GEO983082 FUS983082 FKW983082 FBA983082 ERE983082 EHI983082 DXM983082 DNQ983082 DDU983082 CTY983082 CKC983082 CAG983082 BQK983082 BGO983082 AWS983082 AMW983082 ADA983082 TE983082 JI983082 WVU917546 WLY917546 WCC917546 VSG917546 VIK917546 UYO917546 UOS917546 UEW917546 TVA917546 TLE917546 TBI917546 SRM917546 SHQ917546 RXU917546 RNY917546 REC917546 QUG917546 QKK917546 QAO917546 PQS917546 PGW917546 OXA917546 ONE917546 ODI917546 NTM917546 NJQ917546 MZU917546 MPY917546 MGC917546 LWG917546 LMK917546 LCO917546 KSS917546 KIW917546 JZA917546 JPE917546 JFI917546 IVM917546 ILQ917546 IBU917546 HRY917546 HIC917546 GYG917546 GOK917546 GEO917546 FUS917546 FKW917546 FBA917546 ERE917546 EHI917546 DXM917546 DNQ917546 DDU917546 CTY917546 CKC917546 CAG917546 BQK917546 BGO917546 AWS917546 AMW917546 ADA917546 TE917546 JI917546 WVU852010 WLY852010 WCC852010 VSG852010 VIK852010 UYO852010 UOS852010 UEW852010 TVA852010 TLE852010 TBI852010 SRM852010 SHQ852010 RXU852010 RNY852010 REC852010 QUG852010 QKK852010 QAO852010 PQS852010 PGW852010 OXA852010 ONE852010 ODI852010 NTM852010 NJQ852010 MZU852010 MPY852010 MGC852010 LWG852010 LMK852010 LCO852010 KSS852010 KIW852010 JZA852010 JPE852010 JFI852010 IVM852010 ILQ852010 IBU852010 HRY852010 HIC852010 GYG852010 GOK852010 GEO852010 FUS852010 FKW852010 FBA852010 ERE852010 EHI852010 DXM852010 DNQ852010 DDU852010 CTY852010 CKC852010 CAG852010 BQK852010 BGO852010 AWS852010 AMW852010 ADA852010 TE852010 JI852010 WVU786474 WLY786474 WCC786474 VSG786474 VIK786474 UYO786474 UOS786474 UEW786474 TVA786474 TLE786474 TBI786474 SRM786474 SHQ786474 RXU786474 RNY786474 REC786474 QUG786474 QKK786474 QAO786474 PQS786474 PGW786474 OXA786474 ONE786474 ODI786474 NTM786474 NJQ786474 MZU786474 MPY786474 MGC786474 LWG786474 LMK786474 LCO786474 KSS786474 KIW786474 JZA786474 JPE786474 JFI786474 IVM786474 ILQ786474 IBU786474 HRY786474 HIC786474 GYG786474 GOK786474 GEO786474 FUS786474 FKW786474 FBA786474 ERE786474 EHI786474 DXM786474 DNQ786474 DDU786474 CTY786474 CKC786474 CAG786474 BQK786474 BGO786474 AWS786474 AMW786474 ADA786474 TE786474 JI786474 WVU720938 WLY720938 WCC720938 VSG720938 VIK720938 UYO720938 UOS720938 UEW720938 TVA720938 TLE720938 TBI720938 SRM720938 SHQ720938 RXU720938 RNY720938 REC720938 QUG720938 QKK720938 QAO720938 PQS720938 PGW720938 OXA720938 ONE720938 ODI720938 NTM720938 NJQ720938 MZU720938 MPY720938 MGC720938 LWG720938 LMK720938 LCO720938 KSS720938 KIW720938 JZA720938 JPE720938 JFI720938 IVM720938 ILQ720938 IBU720938 HRY720938 HIC720938 GYG720938 GOK720938 GEO720938 FUS720938 FKW720938 FBA720938 ERE720938 EHI720938 DXM720938 DNQ720938 DDU720938 CTY720938 CKC720938 CAG720938 BQK720938 BGO720938 AWS720938 AMW720938 ADA720938 TE720938 JI720938 WVU655402 WLY655402 WCC655402 VSG655402 VIK655402 UYO655402 UOS655402 UEW655402 TVA655402 TLE655402 TBI655402 SRM655402 SHQ655402 RXU655402 RNY655402 REC655402 QUG655402 QKK655402 QAO655402 PQS655402 PGW655402 OXA655402 ONE655402 ODI655402 NTM655402 NJQ655402 MZU655402 MPY655402 MGC655402 LWG655402 LMK655402 LCO655402 KSS655402 KIW655402 JZA655402 JPE655402 JFI655402 IVM655402 ILQ655402 IBU655402 HRY655402 HIC655402 GYG655402 GOK655402 GEO655402 FUS655402 FKW655402 FBA655402 ERE655402 EHI655402 DXM655402 DNQ655402 DDU655402 CTY655402 CKC655402 CAG655402 BQK655402 BGO655402 AWS655402 AMW655402 ADA655402 TE655402 JI655402 WVU589866 WLY589866 WCC589866 VSG589866 VIK589866 UYO589866 UOS589866 UEW589866 TVA589866 TLE589866 TBI589866 SRM589866 SHQ589866 RXU589866 RNY589866 REC589866 QUG589866 QKK589866 QAO589866 PQS589866 PGW589866 OXA589866 ONE589866 ODI589866 NTM589866 NJQ589866 MZU589866 MPY589866 MGC589866 LWG589866 LMK589866 LCO589866 KSS589866 KIW589866 JZA589866 JPE589866 JFI589866 IVM589866 ILQ589866 IBU589866 HRY589866 HIC589866 GYG589866 GOK589866 GEO589866 FUS589866 FKW589866 FBA589866 ERE589866 EHI589866 DXM589866 DNQ589866 DDU589866 CTY589866 CKC589866 CAG589866 BQK589866 BGO589866 AWS589866 AMW589866 ADA589866 TE589866 JI589866 WVU524330 WLY524330 WCC524330 VSG524330 VIK524330 UYO524330 UOS524330 UEW524330 TVA524330 TLE524330 TBI524330 SRM524330 SHQ524330 RXU524330 RNY524330 REC524330 QUG524330 QKK524330 QAO524330 PQS524330 PGW524330 OXA524330 ONE524330 ODI524330 NTM524330 NJQ524330 MZU524330 MPY524330 MGC524330 LWG524330 LMK524330 LCO524330 KSS524330 KIW524330 JZA524330 JPE524330 JFI524330 IVM524330 ILQ524330 IBU524330 HRY524330 HIC524330 GYG524330 GOK524330 GEO524330 FUS524330 FKW524330 FBA524330 ERE524330 EHI524330 DXM524330 DNQ524330 DDU524330 CTY524330 CKC524330 CAG524330 BQK524330 BGO524330 AWS524330 AMW524330 ADA524330 TE524330 JI524330 WVU458794 WLY458794 WCC458794 VSG458794 VIK458794 UYO458794 UOS458794 UEW458794 TVA458794 TLE458794 TBI458794 SRM458794 SHQ458794 RXU458794 RNY458794 REC458794 QUG458794 QKK458794 QAO458794 PQS458794 PGW458794 OXA458794 ONE458794 ODI458794 NTM458794 NJQ458794 MZU458794 MPY458794 MGC458794 LWG458794 LMK458794 LCO458794 KSS458794 KIW458794 JZA458794 JPE458794 JFI458794 IVM458794 ILQ458794 IBU458794 HRY458794 HIC458794 GYG458794 GOK458794 GEO458794 FUS458794 FKW458794 FBA458794 ERE458794 EHI458794 DXM458794 DNQ458794 DDU458794 CTY458794 CKC458794 CAG458794 BQK458794 BGO458794 AWS458794 AMW458794 ADA458794 TE458794 JI458794 WVU393258 WLY393258 WCC393258 VSG393258 VIK393258 UYO393258 UOS393258 UEW393258 TVA393258 TLE393258 TBI393258 SRM393258 SHQ393258 RXU393258 RNY393258 REC393258 QUG393258 QKK393258 QAO393258 PQS393258 PGW393258 OXA393258 ONE393258 ODI393258 NTM393258 NJQ393258 MZU393258 MPY393258 MGC393258 LWG393258 LMK393258 LCO393258 KSS393258 KIW393258 JZA393258 JPE393258 JFI393258 IVM393258 ILQ393258 IBU393258 HRY393258 HIC393258 GYG393258 GOK393258 GEO393258 FUS393258 FKW393258 FBA393258 ERE393258 EHI393258 DXM393258 DNQ393258 DDU393258 CTY393258 CKC393258 CAG393258 BQK393258 BGO393258 AWS393258 AMW393258 ADA393258 TE393258 JI393258 WVU327722 WLY327722 WCC327722 VSG327722 VIK327722 UYO327722 UOS327722 UEW327722 TVA327722 TLE327722 TBI327722 SRM327722 SHQ327722 RXU327722 RNY327722 REC327722 QUG327722 QKK327722 QAO327722 PQS327722 PGW327722 OXA327722 ONE327722 ODI327722 NTM327722 NJQ327722 MZU327722 MPY327722 MGC327722 LWG327722 LMK327722 LCO327722 KSS327722 KIW327722 JZA327722 JPE327722 JFI327722 IVM327722 ILQ327722 IBU327722 HRY327722 HIC327722 GYG327722 GOK327722 GEO327722 FUS327722 FKW327722 FBA327722 ERE327722 EHI327722 DXM327722 DNQ327722 DDU327722 CTY327722 CKC327722 CAG327722 BQK327722 BGO327722 AWS327722 AMW327722 ADA327722 TE327722 JI327722 WVU262186 WLY262186 WCC262186 VSG262186 VIK262186 UYO262186 UOS262186 UEW262186 TVA262186 TLE262186 TBI262186 SRM262186 SHQ262186 RXU262186 RNY262186 REC262186 QUG262186 QKK262186 QAO262186 PQS262186 PGW262186 OXA262186 ONE262186 ODI262186 NTM262186 NJQ262186 MZU262186 MPY262186 MGC262186 LWG262186 LMK262186 LCO262186 KSS262186 KIW262186 JZA262186 JPE262186 JFI262186 IVM262186 ILQ262186 IBU262186 HRY262186 HIC262186 GYG262186 GOK262186 GEO262186 FUS262186 FKW262186 FBA262186 ERE262186 EHI262186 DXM262186 DNQ262186 DDU262186 CTY262186 CKC262186 CAG262186 BQK262186 BGO262186 AWS262186 AMW262186 ADA262186 TE262186 JI262186 WVU196650 WLY196650 WCC196650 VSG196650 VIK196650 UYO196650 UOS196650 UEW196650 TVA196650 TLE196650 TBI196650 SRM196650 SHQ196650 RXU196650 RNY196650 REC196650 QUG196650 QKK196650 QAO196650 PQS196650 PGW196650 OXA196650 ONE196650 ODI196650 NTM196650 NJQ196650 MZU196650 MPY196650 MGC196650 LWG196650 LMK196650 LCO196650 KSS196650 KIW196650 JZA196650 JPE196650 JFI196650 IVM196650 ILQ196650 IBU196650 HRY196650 HIC196650 GYG196650 GOK196650 GEO196650 FUS196650 FKW196650 FBA196650 ERE196650 EHI196650 DXM196650 DNQ196650 DDU196650 CTY196650 CKC196650 CAG196650 BQK196650 BGO196650 AWS196650 AMW196650 ADA196650 TE196650 JI196650 WVU131114 WLY131114 WCC131114 VSG131114 VIK131114 UYO131114 UOS131114 UEW131114 TVA131114 TLE131114 TBI131114 SRM131114 SHQ131114 RXU131114 RNY131114 REC131114 QUG131114 QKK131114 QAO131114 PQS131114 PGW131114 OXA131114 ONE131114 ODI131114 NTM131114 NJQ131114 MZU131114 MPY131114 MGC131114 LWG131114 LMK131114 LCO131114 KSS131114 KIW131114 JZA131114 JPE131114 JFI131114 IVM131114 ILQ131114 IBU131114 HRY131114 HIC131114 GYG131114 GOK131114 GEO131114 FUS131114 FKW131114 FBA131114 ERE131114 EHI131114 DXM131114 DNQ131114 DDU131114 CTY131114 CKC131114 CAG131114 BQK131114 BGO131114 AWS131114 AMW131114 ADA131114 TE131114 JI131114 WVU65578 WLY65578 WCC65578 VSG65578 VIK65578 UYO65578 UOS65578 UEW65578 TVA65578 TLE65578 TBI65578 SRM65578 SHQ65578 RXU65578 RNY65578 REC65578 QUG65578 QKK65578 QAO65578 PQS65578 PGW65578 OXA65578 ONE65578 ODI65578 NTM65578 NJQ65578 MZU65578 MPY65578 MGC65578 LWG65578 LMK65578 LCO65578 KSS65578 KIW65578 JZA65578 JPE65578 JFI65578 IVM65578 ILQ65578 IBU65578 HRY65578 HIC65578 GYG65578 GOK65578 GEO65578 FUS65578 FKW65578 FBA65578 ERE65578 EHI65578 DXM65578 DNQ65578 DDU65578 CTY65578 CKC65578 CAG65578 BQK65578 BGO65578 AWS65578 AMW65578 ADA65578 TE65578 JI65578" xr:uid="{0FC146A0-E928-43FF-9233-C989CDA74126}">
      <formula1>#REF!</formula1>
    </dataValidation>
    <dataValidation type="list" allowBlank="1" showInputMessage="1" showErrorMessage="1" sqref="WVN983082:WVO983082 WLR983082:WLS983082 WBV983082:WBW983082 VRZ983082:VSA983082 VID983082:VIE983082 UYH983082:UYI983082 UOL983082:UOM983082 UEP983082:UEQ983082 TUT983082:TUU983082 TKX983082:TKY983082 TBB983082:TBC983082 SRF983082:SRG983082 SHJ983082:SHK983082 RXN983082:RXO983082 RNR983082:RNS983082 RDV983082:RDW983082 QTZ983082:QUA983082 QKD983082:QKE983082 QAH983082:QAI983082 PQL983082:PQM983082 PGP983082:PGQ983082 OWT983082:OWU983082 OMX983082:OMY983082 ODB983082:ODC983082 NTF983082:NTG983082 NJJ983082:NJK983082 MZN983082:MZO983082 MPR983082:MPS983082 MFV983082:MFW983082 LVZ983082:LWA983082 LMD983082:LME983082 LCH983082:LCI983082 KSL983082:KSM983082 KIP983082:KIQ983082 JYT983082:JYU983082 JOX983082:JOY983082 JFB983082:JFC983082 IVF983082:IVG983082 ILJ983082:ILK983082 IBN983082:IBO983082 HRR983082:HRS983082 HHV983082:HHW983082 GXZ983082:GYA983082 GOD983082:GOE983082 GEH983082:GEI983082 FUL983082:FUM983082 FKP983082:FKQ983082 FAT983082:FAU983082 EQX983082:EQY983082 EHB983082:EHC983082 DXF983082:DXG983082 DNJ983082:DNK983082 DDN983082:DDO983082 CTR983082:CTS983082 CJV983082:CJW983082 BZZ983082:CAA983082 BQD983082:BQE983082 BGH983082:BGI983082 AWL983082:AWM983082 AMP983082:AMQ983082 ACT983082:ACU983082 SX983082:SY983082 JB983082:JC983082 WVN917546:WVO917546 WLR917546:WLS917546 WBV917546:WBW917546 VRZ917546:VSA917546 VID917546:VIE917546 UYH917546:UYI917546 UOL917546:UOM917546 UEP917546:UEQ917546 TUT917546:TUU917546 TKX917546:TKY917546 TBB917546:TBC917546 SRF917546:SRG917546 SHJ917546:SHK917546 RXN917546:RXO917546 RNR917546:RNS917546 RDV917546:RDW917546 QTZ917546:QUA917546 QKD917546:QKE917546 QAH917546:QAI917546 PQL917546:PQM917546 PGP917546:PGQ917546 OWT917546:OWU917546 OMX917546:OMY917546 ODB917546:ODC917546 NTF917546:NTG917546 NJJ917546:NJK917546 MZN917546:MZO917546 MPR917546:MPS917546 MFV917546:MFW917546 LVZ917546:LWA917546 LMD917546:LME917546 LCH917546:LCI917546 KSL917546:KSM917546 KIP917546:KIQ917546 JYT917546:JYU917546 JOX917546:JOY917546 JFB917546:JFC917546 IVF917546:IVG917546 ILJ917546:ILK917546 IBN917546:IBO917546 HRR917546:HRS917546 HHV917546:HHW917546 GXZ917546:GYA917546 GOD917546:GOE917546 GEH917546:GEI917546 FUL917546:FUM917546 FKP917546:FKQ917546 FAT917546:FAU917546 EQX917546:EQY917546 EHB917546:EHC917546 DXF917546:DXG917546 DNJ917546:DNK917546 DDN917546:DDO917546 CTR917546:CTS917546 CJV917546:CJW917546 BZZ917546:CAA917546 BQD917546:BQE917546 BGH917546:BGI917546 AWL917546:AWM917546 AMP917546:AMQ917546 ACT917546:ACU917546 SX917546:SY917546 JB917546:JC917546 WVN852010:WVO852010 WLR852010:WLS852010 WBV852010:WBW852010 VRZ852010:VSA852010 VID852010:VIE852010 UYH852010:UYI852010 UOL852010:UOM852010 UEP852010:UEQ852010 TUT852010:TUU852010 TKX852010:TKY852010 TBB852010:TBC852010 SRF852010:SRG852010 SHJ852010:SHK852010 RXN852010:RXO852010 RNR852010:RNS852010 RDV852010:RDW852010 QTZ852010:QUA852010 QKD852010:QKE852010 QAH852010:QAI852010 PQL852010:PQM852010 PGP852010:PGQ852010 OWT852010:OWU852010 OMX852010:OMY852010 ODB852010:ODC852010 NTF852010:NTG852010 NJJ852010:NJK852010 MZN852010:MZO852010 MPR852010:MPS852010 MFV852010:MFW852010 LVZ852010:LWA852010 LMD852010:LME852010 LCH852010:LCI852010 KSL852010:KSM852010 KIP852010:KIQ852010 JYT852010:JYU852010 JOX852010:JOY852010 JFB852010:JFC852010 IVF852010:IVG852010 ILJ852010:ILK852010 IBN852010:IBO852010 HRR852010:HRS852010 HHV852010:HHW852010 GXZ852010:GYA852010 GOD852010:GOE852010 GEH852010:GEI852010 FUL852010:FUM852010 FKP852010:FKQ852010 FAT852010:FAU852010 EQX852010:EQY852010 EHB852010:EHC852010 DXF852010:DXG852010 DNJ852010:DNK852010 DDN852010:DDO852010 CTR852010:CTS852010 CJV852010:CJW852010 BZZ852010:CAA852010 BQD852010:BQE852010 BGH852010:BGI852010 AWL852010:AWM852010 AMP852010:AMQ852010 ACT852010:ACU852010 SX852010:SY852010 JB852010:JC852010 WVN786474:WVO786474 WLR786474:WLS786474 WBV786474:WBW786474 VRZ786474:VSA786474 VID786474:VIE786474 UYH786474:UYI786474 UOL786474:UOM786474 UEP786474:UEQ786474 TUT786474:TUU786474 TKX786474:TKY786474 TBB786474:TBC786474 SRF786474:SRG786474 SHJ786474:SHK786474 RXN786474:RXO786474 RNR786474:RNS786474 RDV786474:RDW786474 QTZ786474:QUA786474 QKD786474:QKE786474 QAH786474:QAI786474 PQL786474:PQM786474 PGP786474:PGQ786474 OWT786474:OWU786474 OMX786474:OMY786474 ODB786474:ODC786474 NTF786474:NTG786474 NJJ786474:NJK786474 MZN786474:MZO786474 MPR786474:MPS786474 MFV786474:MFW786474 LVZ786474:LWA786474 LMD786474:LME786474 LCH786474:LCI786474 KSL786474:KSM786474 KIP786474:KIQ786474 JYT786474:JYU786474 JOX786474:JOY786474 JFB786474:JFC786474 IVF786474:IVG786474 ILJ786474:ILK786474 IBN786474:IBO786474 HRR786474:HRS786474 HHV786474:HHW786474 GXZ786474:GYA786474 GOD786474:GOE786474 GEH786474:GEI786474 FUL786474:FUM786474 FKP786474:FKQ786474 FAT786474:FAU786474 EQX786474:EQY786474 EHB786474:EHC786474 DXF786474:DXG786474 DNJ786474:DNK786474 DDN786474:DDO786474 CTR786474:CTS786474 CJV786474:CJW786474 BZZ786474:CAA786474 BQD786474:BQE786474 BGH786474:BGI786474 AWL786474:AWM786474 AMP786474:AMQ786474 ACT786474:ACU786474 SX786474:SY786474 JB786474:JC786474 WVN720938:WVO720938 WLR720938:WLS720938 WBV720938:WBW720938 VRZ720938:VSA720938 VID720938:VIE720938 UYH720938:UYI720938 UOL720938:UOM720938 UEP720938:UEQ720938 TUT720938:TUU720938 TKX720938:TKY720938 TBB720938:TBC720938 SRF720938:SRG720938 SHJ720938:SHK720938 RXN720938:RXO720938 RNR720938:RNS720938 RDV720938:RDW720938 QTZ720938:QUA720938 QKD720938:QKE720938 QAH720938:QAI720938 PQL720938:PQM720938 PGP720938:PGQ720938 OWT720938:OWU720938 OMX720938:OMY720938 ODB720938:ODC720938 NTF720938:NTG720938 NJJ720938:NJK720938 MZN720938:MZO720938 MPR720938:MPS720938 MFV720938:MFW720938 LVZ720938:LWA720938 LMD720938:LME720938 LCH720938:LCI720938 KSL720938:KSM720938 KIP720938:KIQ720938 JYT720938:JYU720938 JOX720938:JOY720938 JFB720938:JFC720938 IVF720938:IVG720938 ILJ720938:ILK720938 IBN720938:IBO720938 HRR720938:HRS720938 HHV720938:HHW720938 GXZ720938:GYA720938 GOD720938:GOE720938 GEH720938:GEI720938 FUL720938:FUM720938 FKP720938:FKQ720938 FAT720938:FAU720938 EQX720938:EQY720938 EHB720938:EHC720938 DXF720938:DXG720938 DNJ720938:DNK720938 DDN720938:DDO720938 CTR720938:CTS720938 CJV720938:CJW720938 BZZ720938:CAA720938 BQD720938:BQE720938 BGH720938:BGI720938 AWL720938:AWM720938 AMP720938:AMQ720938 ACT720938:ACU720938 SX720938:SY720938 JB720938:JC720938 WVN655402:WVO655402 WLR655402:WLS655402 WBV655402:WBW655402 VRZ655402:VSA655402 VID655402:VIE655402 UYH655402:UYI655402 UOL655402:UOM655402 UEP655402:UEQ655402 TUT655402:TUU655402 TKX655402:TKY655402 TBB655402:TBC655402 SRF655402:SRG655402 SHJ655402:SHK655402 RXN655402:RXO655402 RNR655402:RNS655402 RDV655402:RDW655402 QTZ655402:QUA655402 QKD655402:QKE655402 QAH655402:QAI655402 PQL655402:PQM655402 PGP655402:PGQ655402 OWT655402:OWU655402 OMX655402:OMY655402 ODB655402:ODC655402 NTF655402:NTG655402 NJJ655402:NJK655402 MZN655402:MZO655402 MPR655402:MPS655402 MFV655402:MFW655402 LVZ655402:LWA655402 LMD655402:LME655402 LCH655402:LCI655402 KSL655402:KSM655402 KIP655402:KIQ655402 JYT655402:JYU655402 JOX655402:JOY655402 JFB655402:JFC655402 IVF655402:IVG655402 ILJ655402:ILK655402 IBN655402:IBO655402 HRR655402:HRS655402 HHV655402:HHW655402 GXZ655402:GYA655402 GOD655402:GOE655402 GEH655402:GEI655402 FUL655402:FUM655402 FKP655402:FKQ655402 FAT655402:FAU655402 EQX655402:EQY655402 EHB655402:EHC655402 DXF655402:DXG655402 DNJ655402:DNK655402 DDN655402:DDO655402 CTR655402:CTS655402 CJV655402:CJW655402 BZZ655402:CAA655402 BQD655402:BQE655402 BGH655402:BGI655402 AWL655402:AWM655402 AMP655402:AMQ655402 ACT655402:ACU655402 SX655402:SY655402 JB655402:JC655402 WVN589866:WVO589866 WLR589866:WLS589866 WBV589866:WBW589866 VRZ589866:VSA589866 VID589866:VIE589866 UYH589866:UYI589866 UOL589866:UOM589866 UEP589866:UEQ589866 TUT589866:TUU589866 TKX589866:TKY589866 TBB589866:TBC589866 SRF589866:SRG589866 SHJ589866:SHK589866 RXN589866:RXO589866 RNR589866:RNS589866 RDV589866:RDW589866 QTZ589866:QUA589866 QKD589866:QKE589866 QAH589866:QAI589866 PQL589866:PQM589866 PGP589866:PGQ589866 OWT589866:OWU589866 OMX589866:OMY589866 ODB589866:ODC589866 NTF589866:NTG589866 NJJ589866:NJK589866 MZN589866:MZO589866 MPR589866:MPS589866 MFV589866:MFW589866 LVZ589866:LWA589866 LMD589866:LME589866 LCH589866:LCI589866 KSL589866:KSM589866 KIP589866:KIQ589866 JYT589866:JYU589866 JOX589866:JOY589866 JFB589866:JFC589866 IVF589866:IVG589866 ILJ589866:ILK589866 IBN589866:IBO589866 HRR589866:HRS589866 HHV589866:HHW589866 GXZ589866:GYA589866 GOD589866:GOE589866 GEH589866:GEI589866 FUL589866:FUM589866 FKP589866:FKQ589866 FAT589866:FAU589866 EQX589866:EQY589866 EHB589866:EHC589866 DXF589866:DXG589866 DNJ589866:DNK589866 DDN589866:DDO589866 CTR589866:CTS589866 CJV589866:CJW589866 BZZ589866:CAA589866 BQD589866:BQE589866 BGH589866:BGI589866 AWL589866:AWM589866 AMP589866:AMQ589866 ACT589866:ACU589866 SX589866:SY589866 JB589866:JC589866 WVN524330:WVO524330 WLR524330:WLS524330 WBV524330:WBW524330 VRZ524330:VSA524330 VID524330:VIE524330 UYH524330:UYI524330 UOL524330:UOM524330 UEP524330:UEQ524330 TUT524330:TUU524330 TKX524330:TKY524330 TBB524330:TBC524330 SRF524330:SRG524330 SHJ524330:SHK524330 RXN524330:RXO524330 RNR524330:RNS524330 RDV524330:RDW524330 QTZ524330:QUA524330 QKD524330:QKE524330 QAH524330:QAI524330 PQL524330:PQM524330 PGP524330:PGQ524330 OWT524330:OWU524330 OMX524330:OMY524330 ODB524330:ODC524330 NTF524330:NTG524330 NJJ524330:NJK524330 MZN524330:MZO524330 MPR524330:MPS524330 MFV524330:MFW524330 LVZ524330:LWA524330 LMD524330:LME524330 LCH524330:LCI524330 KSL524330:KSM524330 KIP524330:KIQ524330 JYT524330:JYU524330 JOX524330:JOY524330 JFB524330:JFC524330 IVF524330:IVG524330 ILJ524330:ILK524330 IBN524330:IBO524330 HRR524330:HRS524330 HHV524330:HHW524330 GXZ524330:GYA524330 GOD524330:GOE524330 GEH524330:GEI524330 FUL524330:FUM524330 FKP524330:FKQ524330 FAT524330:FAU524330 EQX524330:EQY524330 EHB524330:EHC524330 DXF524330:DXG524330 DNJ524330:DNK524330 DDN524330:DDO524330 CTR524330:CTS524330 CJV524330:CJW524330 BZZ524330:CAA524330 BQD524330:BQE524330 BGH524330:BGI524330 AWL524330:AWM524330 AMP524330:AMQ524330 ACT524330:ACU524330 SX524330:SY524330 JB524330:JC524330 WVN458794:WVO458794 WLR458794:WLS458794 WBV458794:WBW458794 VRZ458794:VSA458794 VID458794:VIE458794 UYH458794:UYI458794 UOL458794:UOM458794 UEP458794:UEQ458794 TUT458794:TUU458794 TKX458794:TKY458794 TBB458794:TBC458794 SRF458794:SRG458794 SHJ458794:SHK458794 RXN458794:RXO458794 RNR458794:RNS458794 RDV458794:RDW458794 QTZ458794:QUA458794 QKD458794:QKE458794 QAH458794:QAI458794 PQL458794:PQM458794 PGP458794:PGQ458794 OWT458794:OWU458794 OMX458794:OMY458794 ODB458794:ODC458794 NTF458794:NTG458794 NJJ458794:NJK458794 MZN458794:MZO458794 MPR458794:MPS458794 MFV458794:MFW458794 LVZ458794:LWA458794 LMD458794:LME458794 LCH458794:LCI458794 KSL458794:KSM458794 KIP458794:KIQ458794 JYT458794:JYU458794 JOX458794:JOY458794 JFB458794:JFC458794 IVF458794:IVG458794 ILJ458794:ILK458794 IBN458794:IBO458794 HRR458794:HRS458794 HHV458794:HHW458794 GXZ458794:GYA458794 GOD458794:GOE458794 GEH458794:GEI458794 FUL458794:FUM458794 FKP458794:FKQ458794 FAT458794:FAU458794 EQX458794:EQY458794 EHB458794:EHC458794 DXF458794:DXG458794 DNJ458794:DNK458794 DDN458794:DDO458794 CTR458794:CTS458794 CJV458794:CJW458794 BZZ458794:CAA458794 BQD458794:BQE458794 BGH458794:BGI458794 AWL458794:AWM458794 AMP458794:AMQ458794 ACT458794:ACU458794 SX458794:SY458794 JB458794:JC458794 WVN393258:WVO393258 WLR393258:WLS393258 WBV393258:WBW393258 VRZ393258:VSA393258 VID393258:VIE393258 UYH393258:UYI393258 UOL393258:UOM393258 UEP393258:UEQ393258 TUT393258:TUU393258 TKX393258:TKY393258 TBB393258:TBC393258 SRF393258:SRG393258 SHJ393258:SHK393258 RXN393258:RXO393258 RNR393258:RNS393258 RDV393258:RDW393258 QTZ393258:QUA393258 QKD393258:QKE393258 QAH393258:QAI393258 PQL393258:PQM393258 PGP393258:PGQ393258 OWT393258:OWU393258 OMX393258:OMY393258 ODB393258:ODC393258 NTF393258:NTG393258 NJJ393258:NJK393258 MZN393258:MZO393258 MPR393258:MPS393258 MFV393258:MFW393258 LVZ393258:LWA393258 LMD393258:LME393258 LCH393258:LCI393258 KSL393258:KSM393258 KIP393258:KIQ393258 JYT393258:JYU393258 JOX393258:JOY393258 JFB393258:JFC393258 IVF393258:IVG393258 ILJ393258:ILK393258 IBN393258:IBO393258 HRR393258:HRS393258 HHV393258:HHW393258 GXZ393258:GYA393258 GOD393258:GOE393258 GEH393258:GEI393258 FUL393258:FUM393258 FKP393258:FKQ393258 FAT393258:FAU393258 EQX393258:EQY393258 EHB393258:EHC393258 DXF393258:DXG393258 DNJ393258:DNK393258 DDN393258:DDO393258 CTR393258:CTS393258 CJV393258:CJW393258 BZZ393258:CAA393258 BQD393258:BQE393258 BGH393258:BGI393258 AWL393258:AWM393258 AMP393258:AMQ393258 ACT393258:ACU393258 SX393258:SY393258 JB393258:JC393258 WVN327722:WVO327722 WLR327722:WLS327722 WBV327722:WBW327722 VRZ327722:VSA327722 VID327722:VIE327722 UYH327722:UYI327722 UOL327722:UOM327722 UEP327722:UEQ327722 TUT327722:TUU327722 TKX327722:TKY327722 TBB327722:TBC327722 SRF327722:SRG327722 SHJ327722:SHK327722 RXN327722:RXO327722 RNR327722:RNS327722 RDV327722:RDW327722 QTZ327722:QUA327722 QKD327722:QKE327722 QAH327722:QAI327722 PQL327722:PQM327722 PGP327722:PGQ327722 OWT327722:OWU327722 OMX327722:OMY327722 ODB327722:ODC327722 NTF327722:NTG327722 NJJ327722:NJK327722 MZN327722:MZO327722 MPR327722:MPS327722 MFV327722:MFW327722 LVZ327722:LWA327722 LMD327722:LME327722 LCH327722:LCI327722 KSL327722:KSM327722 KIP327722:KIQ327722 JYT327722:JYU327722 JOX327722:JOY327722 JFB327722:JFC327722 IVF327722:IVG327722 ILJ327722:ILK327722 IBN327722:IBO327722 HRR327722:HRS327722 HHV327722:HHW327722 GXZ327722:GYA327722 GOD327722:GOE327722 GEH327722:GEI327722 FUL327722:FUM327722 FKP327722:FKQ327722 FAT327722:FAU327722 EQX327722:EQY327722 EHB327722:EHC327722 DXF327722:DXG327722 DNJ327722:DNK327722 DDN327722:DDO327722 CTR327722:CTS327722 CJV327722:CJW327722 BZZ327722:CAA327722 BQD327722:BQE327722 BGH327722:BGI327722 AWL327722:AWM327722 AMP327722:AMQ327722 ACT327722:ACU327722 SX327722:SY327722 JB327722:JC327722 WVN262186:WVO262186 WLR262186:WLS262186 WBV262186:WBW262186 VRZ262186:VSA262186 VID262186:VIE262186 UYH262186:UYI262186 UOL262186:UOM262186 UEP262186:UEQ262186 TUT262186:TUU262186 TKX262186:TKY262186 TBB262186:TBC262186 SRF262186:SRG262186 SHJ262186:SHK262186 RXN262186:RXO262186 RNR262186:RNS262186 RDV262186:RDW262186 QTZ262186:QUA262186 QKD262186:QKE262186 QAH262186:QAI262186 PQL262186:PQM262186 PGP262186:PGQ262186 OWT262186:OWU262186 OMX262186:OMY262186 ODB262186:ODC262186 NTF262186:NTG262186 NJJ262186:NJK262186 MZN262186:MZO262186 MPR262186:MPS262186 MFV262186:MFW262186 LVZ262186:LWA262186 LMD262186:LME262186 LCH262186:LCI262186 KSL262186:KSM262186 KIP262186:KIQ262186 JYT262186:JYU262186 JOX262186:JOY262186 JFB262186:JFC262186 IVF262186:IVG262186 ILJ262186:ILK262186 IBN262186:IBO262186 HRR262186:HRS262186 HHV262186:HHW262186 GXZ262186:GYA262186 GOD262186:GOE262186 GEH262186:GEI262186 FUL262186:FUM262186 FKP262186:FKQ262186 FAT262186:FAU262186 EQX262186:EQY262186 EHB262186:EHC262186 DXF262186:DXG262186 DNJ262186:DNK262186 DDN262186:DDO262186 CTR262186:CTS262186 CJV262186:CJW262186 BZZ262186:CAA262186 BQD262186:BQE262186 BGH262186:BGI262186 AWL262186:AWM262186 AMP262186:AMQ262186 ACT262186:ACU262186 SX262186:SY262186 JB262186:JC262186 WVN196650:WVO196650 WLR196650:WLS196650 WBV196650:WBW196650 VRZ196650:VSA196650 VID196650:VIE196650 UYH196650:UYI196650 UOL196650:UOM196650 UEP196650:UEQ196650 TUT196650:TUU196650 TKX196650:TKY196650 TBB196650:TBC196650 SRF196650:SRG196650 SHJ196650:SHK196650 RXN196650:RXO196650 RNR196650:RNS196650 RDV196650:RDW196650 QTZ196650:QUA196650 QKD196650:QKE196650 QAH196650:QAI196650 PQL196650:PQM196650 PGP196650:PGQ196650 OWT196650:OWU196650 OMX196650:OMY196650 ODB196650:ODC196650 NTF196650:NTG196650 NJJ196650:NJK196650 MZN196650:MZO196650 MPR196650:MPS196650 MFV196650:MFW196650 LVZ196650:LWA196650 LMD196650:LME196650 LCH196650:LCI196650 KSL196650:KSM196650 KIP196650:KIQ196650 JYT196650:JYU196650 JOX196650:JOY196650 JFB196650:JFC196650 IVF196650:IVG196650 ILJ196650:ILK196650 IBN196650:IBO196650 HRR196650:HRS196650 HHV196650:HHW196650 GXZ196650:GYA196650 GOD196650:GOE196650 GEH196650:GEI196650 FUL196650:FUM196650 FKP196650:FKQ196650 FAT196650:FAU196650 EQX196650:EQY196650 EHB196650:EHC196650 DXF196650:DXG196650 DNJ196650:DNK196650 DDN196650:DDO196650 CTR196650:CTS196650 CJV196650:CJW196650 BZZ196650:CAA196650 BQD196650:BQE196650 BGH196650:BGI196650 AWL196650:AWM196650 AMP196650:AMQ196650 ACT196650:ACU196650 SX196650:SY196650 JB196650:JC196650 WVN131114:WVO131114 WLR131114:WLS131114 WBV131114:WBW131114 VRZ131114:VSA131114 VID131114:VIE131114 UYH131114:UYI131114 UOL131114:UOM131114 UEP131114:UEQ131114 TUT131114:TUU131114 TKX131114:TKY131114 TBB131114:TBC131114 SRF131114:SRG131114 SHJ131114:SHK131114 RXN131114:RXO131114 RNR131114:RNS131114 RDV131114:RDW131114 QTZ131114:QUA131114 QKD131114:QKE131114 QAH131114:QAI131114 PQL131114:PQM131114 PGP131114:PGQ131114 OWT131114:OWU131114 OMX131114:OMY131114 ODB131114:ODC131114 NTF131114:NTG131114 NJJ131114:NJK131114 MZN131114:MZO131114 MPR131114:MPS131114 MFV131114:MFW131114 LVZ131114:LWA131114 LMD131114:LME131114 LCH131114:LCI131114 KSL131114:KSM131114 KIP131114:KIQ131114 JYT131114:JYU131114 JOX131114:JOY131114 JFB131114:JFC131114 IVF131114:IVG131114 ILJ131114:ILK131114 IBN131114:IBO131114 HRR131114:HRS131114 HHV131114:HHW131114 GXZ131114:GYA131114 GOD131114:GOE131114 GEH131114:GEI131114 FUL131114:FUM131114 FKP131114:FKQ131114 FAT131114:FAU131114 EQX131114:EQY131114 EHB131114:EHC131114 DXF131114:DXG131114 DNJ131114:DNK131114 DDN131114:DDO131114 CTR131114:CTS131114 CJV131114:CJW131114 BZZ131114:CAA131114 BQD131114:BQE131114 BGH131114:BGI131114 AWL131114:AWM131114 AMP131114:AMQ131114 ACT131114:ACU131114 SX131114:SY131114 JB131114:JC131114 WVN65578:WVO65578 WLR65578:WLS65578 WBV65578:WBW65578 VRZ65578:VSA65578 VID65578:VIE65578 UYH65578:UYI65578 UOL65578:UOM65578 UEP65578:UEQ65578 TUT65578:TUU65578 TKX65578:TKY65578 TBB65578:TBC65578 SRF65578:SRG65578 SHJ65578:SHK65578 RXN65578:RXO65578 RNR65578:RNS65578 RDV65578:RDW65578 QTZ65578:QUA65578 QKD65578:QKE65578 QAH65578:QAI65578 PQL65578:PQM65578 PGP65578:PGQ65578 OWT65578:OWU65578 OMX65578:OMY65578 ODB65578:ODC65578 NTF65578:NTG65578 NJJ65578:NJK65578 MZN65578:MZO65578 MPR65578:MPS65578 MFV65578:MFW65578 LVZ65578:LWA65578 LMD65578:LME65578 LCH65578:LCI65578 KSL65578:KSM65578 KIP65578:KIQ65578 JYT65578:JYU65578 JOX65578:JOY65578 JFB65578:JFC65578 IVF65578:IVG65578 ILJ65578:ILK65578 IBN65578:IBO65578 HRR65578:HRS65578 HHV65578:HHW65578 GXZ65578:GYA65578 GOD65578:GOE65578 GEH65578:GEI65578 FUL65578:FUM65578 FKP65578:FKQ65578 FAT65578:FAU65578 EQX65578:EQY65578 EHB65578:EHC65578 DXF65578:DXG65578 DNJ65578:DNK65578 DDN65578:DDO65578 CTR65578:CTS65578 CJV65578:CJW65578 BZZ65578:CAA65578 BQD65578:BQE65578 BGH65578:BGI65578 AWL65578:AWM65578 AMP65578:AMQ65578 ACT65578:ACU65578 SX65578:SY65578 JB65578:JC65578 L65578 L131114 L196650 L262186 L327722 L393258 L458794 L524330 L589866 L655402 L720938 L786474 L852010 L917546 L983082 WVT983088:WVT983137 WLX983088:WLX983137 WCB983088:WCB983137 VSF983088:VSF983137 VIJ983088:VIJ983137 UYN983088:UYN983137 UOR983088:UOR983137 UEV983088:UEV983137 TUZ983088:TUZ983137 TLD983088:TLD983137 TBH983088:TBH983137 SRL983088:SRL983137 SHP983088:SHP983137 RXT983088:RXT983137 RNX983088:RNX983137 REB983088:REB983137 QUF983088:QUF983137 QKJ983088:QKJ983137 QAN983088:QAN983137 PQR983088:PQR983137 PGV983088:PGV983137 OWZ983088:OWZ983137 OND983088:OND983137 ODH983088:ODH983137 NTL983088:NTL983137 NJP983088:NJP983137 MZT983088:MZT983137 MPX983088:MPX983137 MGB983088:MGB983137 LWF983088:LWF983137 LMJ983088:LMJ983137 LCN983088:LCN983137 KSR983088:KSR983137 KIV983088:KIV983137 JYZ983088:JYZ983137 JPD983088:JPD983137 JFH983088:JFH983137 IVL983088:IVL983137 ILP983088:ILP983137 IBT983088:IBT983137 HRX983088:HRX983137 HIB983088:HIB983137 GYF983088:GYF983137 GOJ983088:GOJ983137 GEN983088:GEN983137 FUR983088:FUR983137 FKV983088:FKV983137 FAZ983088:FAZ983137 ERD983088:ERD983137 EHH983088:EHH983137 DXL983088:DXL983137 DNP983088:DNP983137 DDT983088:DDT983137 CTX983088:CTX983137 CKB983088:CKB983137 CAF983088:CAF983137 BQJ983088:BQJ983137 BGN983088:BGN983137 AWR983088:AWR983137 AMV983088:AMV983137 ACZ983088:ACZ983137 TD983088:TD983137 JH983088:JH983137 WVT917552:WVT917601 WLX917552:WLX917601 WCB917552:WCB917601 VSF917552:VSF917601 VIJ917552:VIJ917601 UYN917552:UYN917601 UOR917552:UOR917601 UEV917552:UEV917601 TUZ917552:TUZ917601 TLD917552:TLD917601 TBH917552:TBH917601 SRL917552:SRL917601 SHP917552:SHP917601 RXT917552:RXT917601 RNX917552:RNX917601 REB917552:REB917601 QUF917552:QUF917601 QKJ917552:QKJ917601 QAN917552:QAN917601 PQR917552:PQR917601 PGV917552:PGV917601 OWZ917552:OWZ917601 OND917552:OND917601 ODH917552:ODH917601 NTL917552:NTL917601 NJP917552:NJP917601 MZT917552:MZT917601 MPX917552:MPX917601 MGB917552:MGB917601 LWF917552:LWF917601 LMJ917552:LMJ917601 LCN917552:LCN917601 KSR917552:KSR917601 KIV917552:KIV917601 JYZ917552:JYZ917601 JPD917552:JPD917601 JFH917552:JFH917601 IVL917552:IVL917601 ILP917552:ILP917601 IBT917552:IBT917601 HRX917552:HRX917601 HIB917552:HIB917601 GYF917552:GYF917601 GOJ917552:GOJ917601 GEN917552:GEN917601 FUR917552:FUR917601 FKV917552:FKV917601 FAZ917552:FAZ917601 ERD917552:ERD917601 EHH917552:EHH917601 DXL917552:DXL917601 DNP917552:DNP917601 DDT917552:DDT917601 CTX917552:CTX917601 CKB917552:CKB917601 CAF917552:CAF917601 BQJ917552:BQJ917601 BGN917552:BGN917601 AWR917552:AWR917601 AMV917552:AMV917601 ACZ917552:ACZ917601 TD917552:TD917601 JH917552:JH917601 WVT852016:WVT852065 WLX852016:WLX852065 WCB852016:WCB852065 VSF852016:VSF852065 VIJ852016:VIJ852065 UYN852016:UYN852065 UOR852016:UOR852065 UEV852016:UEV852065 TUZ852016:TUZ852065 TLD852016:TLD852065 TBH852016:TBH852065 SRL852016:SRL852065 SHP852016:SHP852065 RXT852016:RXT852065 RNX852016:RNX852065 REB852016:REB852065 QUF852016:QUF852065 QKJ852016:QKJ852065 QAN852016:QAN852065 PQR852016:PQR852065 PGV852016:PGV852065 OWZ852016:OWZ852065 OND852016:OND852065 ODH852016:ODH852065 NTL852016:NTL852065 NJP852016:NJP852065 MZT852016:MZT852065 MPX852016:MPX852065 MGB852016:MGB852065 LWF852016:LWF852065 LMJ852016:LMJ852065 LCN852016:LCN852065 KSR852016:KSR852065 KIV852016:KIV852065 JYZ852016:JYZ852065 JPD852016:JPD852065 JFH852016:JFH852065 IVL852016:IVL852065 ILP852016:ILP852065 IBT852016:IBT852065 HRX852016:HRX852065 HIB852016:HIB852065 GYF852016:GYF852065 GOJ852016:GOJ852065 GEN852016:GEN852065 FUR852016:FUR852065 FKV852016:FKV852065 FAZ852016:FAZ852065 ERD852016:ERD852065 EHH852016:EHH852065 DXL852016:DXL852065 DNP852016:DNP852065 DDT852016:DDT852065 CTX852016:CTX852065 CKB852016:CKB852065 CAF852016:CAF852065 BQJ852016:BQJ852065 BGN852016:BGN852065 AWR852016:AWR852065 AMV852016:AMV852065 ACZ852016:ACZ852065 TD852016:TD852065 JH852016:JH852065 WVT786480:WVT786529 WLX786480:WLX786529 WCB786480:WCB786529 VSF786480:VSF786529 VIJ786480:VIJ786529 UYN786480:UYN786529 UOR786480:UOR786529 UEV786480:UEV786529 TUZ786480:TUZ786529 TLD786480:TLD786529 TBH786480:TBH786529 SRL786480:SRL786529 SHP786480:SHP786529 RXT786480:RXT786529 RNX786480:RNX786529 REB786480:REB786529 QUF786480:QUF786529 QKJ786480:QKJ786529 QAN786480:QAN786529 PQR786480:PQR786529 PGV786480:PGV786529 OWZ786480:OWZ786529 OND786480:OND786529 ODH786480:ODH786529 NTL786480:NTL786529 NJP786480:NJP786529 MZT786480:MZT786529 MPX786480:MPX786529 MGB786480:MGB786529 LWF786480:LWF786529 LMJ786480:LMJ786529 LCN786480:LCN786529 KSR786480:KSR786529 KIV786480:KIV786529 JYZ786480:JYZ786529 JPD786480:JPD786529 JFH786480:JFH786529 IVL786480:IVL786529 ILP786480:ILP786529 IBT786480:IBT786529 HRX786480:HRX786529 HIB786480:HIB786529 GYF786480:GYF786529 GOJ786480:GOJ786529 GEN786480:GEN786529 FUR786480:FUR786529 FKV786480:FKV786529 FAZ786480:FAZ786529 ERD786480:ERD786529 EHH786480:EHH786529 DXL786480:DXL786529 DNP786480:DNP786529 DDT786480:DDT786529 CTX786480:CTX786529 CKB786480:CKB786529 CAF786480:CAF786529 BQJ786480:BQJ786529 BGN786480:BGN786529 AWR786480:AWR786529 AMV786480:AMV786529 ACZ786480:ACZ786529 TD786480:TD786529 JH786480:JH786529 WVT720944:WVT720993 WLX720944:WLX720993 WCB720944:WCB720993 VSF720944:VSF720993 VIJ720944:VIJ720993 UYN720944:UYN720993 UOR720944:UOR720993 UEV720944:UEV720993 TUZ720944:TUZ720993 TLD720944:TLD720993 TBH720944:TBH720993 SRL720944:SRL720993 SHP720944:SHP720993 RXT720944:RXT720993 RNX720944:RNX720993 REB720944:REB720993 QUF720944:QUF720993 QKJ720944:QKJ720993 QAN720944:QAN720993 PQR720944:PQR720993 PGV720944:PGV720993 OWZ720944:OWZ720993 OND720944:OND720993 ODH720944:ODH720993 NTL720944:NTL720993 NJP720944:NJP720993 MZT720944:MZT720993 MPX720944:MPX720993 MGB720944:MGB720993 LWF720944:LWF720993 LMJ720944:LMJ720993 LCN720944:LCN720993 KSR720944:KSR720993 KIV720944:KIV720993 JYZ720944:JYZ720993 JPD720944:JPD720993 JFH720944:JFH720993 IVL720944:IVL720993 ILP720944:ILP720993 IBT720944:IBT720993 HRX720944:HRX720993 HIB720944:HIB720993 GYF720944:GYF720993 GOJ720944:GOJ720993 GEN720944:GEN720993 FUR720944:FUR720993 FKV720944:FKV720993 FAZ720944:FAZ720993 ERD720944:ERD720993 EHH720944:EHH720993 DXL720944:DXL720993 DNP720944:DNP720993 DDT720944:DDT720993 CTX720944:CTX720993 CKB720944:CKB720993 CAF720944:CAF720993 BQJ720944:BQJ720993 BGN720944:BGN720993 AWR720944:AWR720993 AMV720944:AMV720993 ACZ720944:ACZ720993 TD720944:TD720993 JH720944:JH720993 WVT655408:WVT655457 WLX655408:WLX655457 WCB655408:WCB655457 VSF655408:VSF655457 VIJ655408:VIJ655457 UYN655408:UYN655457 UOR655408:UOR655457 UEV655408:UEV655457 TUZ655408:TUZ655457 TLD655408:TLD655457 TBH655408:TBH655457 SRL655408:SRL655457 SHP655408:SHP655457 RXT655408:RXT655457 RNX655408:RNX655457 REB655408:REB655457 QUF655408:QUF655457 QKJ655408:QKJ655457 QAN655408:QAN655457 PQR655408:PQR655457 PGV655408:PGV655457 OWZ655408:OWZ655457 OND655408:OND655457 ODH655408:ODH655457 NTL655408:NTL655457 NJP655408:NJP655457 MZT655408:MZT655457 MPX655408:MPX655457 MGB655408:MGB655457 LWF655408:LWF655457 LMJ655408:LMJ655457 LCN655408:LCN655457 KSR655408:KSR655457 KIV655408:KIV655457 JYZ655408:JYZ655457 JPD655408:JPD655457 JFH655408:JFH655457 IVL655408:IVL655457 ILP655408:ILP655457 IBT655408:IBT655457 HRX655408:HRX655457 HIB655408:HIB655457 GYF655408:GYF655457 GOJ655408:GOJ655457 GEN655408:GEN655457 FUR655408:FUR655457 FKV655408:FKV655457 FAZ655408:FAZ655457 ERD655408:ERD655457 EHH655408:EHH655457 DXL655408:DXL655457 DNP655408:DNP655457 DDT655408:DDT655457 CTX655408:CTX655457 CKB655408:CKB655457 CAF655408:CAF655457 BQJ655408:BQJ655457 BGN655408:BGN655457 AWR655408:AWR655457 AMV655408:AMV655457 ACZ655408:ACZ655457 TD655408:TD655457 JH655408:JH655457 WVT589872:WVT589921 WLX589872:WLX589921 WCB589872:WCB589921 VSF589872:VSF589921 VIJ589872:VIJ589921 UYN589872:UYN589921 UOR589872:UOR589921 UEV589872:UEV589921 TUZ589872:TUZ589921 TLD589872:TLD589921 TBH589872:TBH589921 SRL589872:SRL589921 SHP589872:SHP589921 RXT589872:RXT589921 RNX589872:RNX589921 REB589872:REB589921 QUF589872:QUF589921 QKJ589872:QKJ589921 QAN589872:QAN589921 PQR589872:PQR589921 PGV589872:PGV589921 OWZ589872:OWZ589921 OND589872:OND589921 ODH589872:ODH589921 NTL589872:NTL589921 NJP589872:NJP589921 MZT589872:MZT589921 MPX589872:MPX589921 MGB589872:MGB589921 LWF589872:LWF589921 LMJ589872:LMJ589921 LCN589872:LCN589921 KSR589872:KSR589921 KIV589872:KIV589921 JYZ589872:JYZ589921 JPD589872:JPD589921 JFH589872:JFH589921 IVL589872:IVL589921 ILP589872:ILP589921 IBT589872:IBT589921 HRX589872:HRX589921 HIB589872:HIB589921 GYF589872:GYF589921 GOJ589872:GOJ589921 GEN589872:GEN589921 FUR589872:FUR589921 FKV589872:FKV589921 FAZ589872:FAZ589921 ERD589872:ERD589921 EHH589872:EHH589921 DXL589872:DXL589921 DNP589872:DNP589921 DDT589872:DDT589921 CTX589872:CTX589921 CKB589872:CKB589921 CAF589872:CAF589921 BQJ589872:BQJ589921 BGN589872:BGN589921 AWR589872:AWR589921 AMV589872:AMV589921 ACZ589872:ACZ589921 TD589872:TD589921 JH589872:JH589921 WVT524336:WVT524385 WLX524336:WLX524385 WCB524336:WCB524385 VSF524336:VSF524385 VIJ524336:VIJ524385 UYN524336:UYN524385 UOR524336:UOR524385 UEV524336:UEV524385 TUZ524336:TUZ524385 TLD524336:TLD524385 TBH524336:TBH524385 SRL524336:SRL524385 SHP524336:SHP524385 RXT524336:RXT524385 RNX524336:RNX524385 REB524336:REB524385 QUF524336:QUF524385 QKJ524336:QKJ524385 QAN524336:QAN524385 PQR524336:PQR524385 PGV524336:PGV524385 OWZ524336:OWZ524385 OND524336:OND524385 ODH524336:ODH524385 NTL524336:NTL524385 NJP524336:NJP524385 MZT524336:MZT524385 MPX524336:MPX524385 MGB524336:MGB524385 LWF524336:LWF524385 LMJ524336:LMJ524385 LCN524336:LCN524385 KSR524336:KSR524385 KIV524336:KIV524385 JYZ524336:JYZ524385 JPD524336:JPD524385 JFH524336:JFH524385 IVL524336:IVL524385 ILP524336:ILP524385 IBT524336:IBT524385 HRX524336:HRX524385 HIB524336:HIB524385 GYF524336:GYF524385 GOJ524336:GOJ524385 GEN524336:GEN524385 FUR524336:FUR524385 FKV524336:FKV524385 FAZ524336:FAZ524385 ERD524336:ERD524385 EHH524336:EHH524385 DXL524336:DXL524385 DNP524336:DNP524385 DDT524336:DDT524385 CTX524336:CTX524385 CKB524336:CKB524385 CAF524336:CAF524385 BQJ524336:BQJ524385 BGN524336:BGN524385 AWR524336:AWR524385 AMV524336:AMV524385 ACZ524336:ACZ524385 TD524336:TD524385 JH524336:JH524385 WVT458800:WVT458849 WLX458800:WLX458849 WCB458800:WCB458849 VSF458800:VSF458849 VIJ458800:VIJ458849 UYN458800:UYN458849 UOR458800:UOR458849 UEV458800:UEV458849 TUZ458800:TUZ458849 TLD458800:TLD458849 TBH458800:TBH458849 SRL458800:SRL458849 SHP458800:SHP458849 RXT458800:RXT458849 RNX458800:RNX458849 REB458800:REB458849 QUF458800:QUF458849 QKJ458800:QKJ458849 QAN458800:QAN458849 PQR458800:PQR458849 PGV458800:PGV458849 OWZ458800:OWZ458849 OND458800:OND458849 ODH458800:ODH458849 NTL458800:NTL458849 NJP458800:NJP458849 MZT458800:MZT458849 MPX458800:MPX458849 MGB458800:MGB458849 LWF458800:LWF458849 LMJ458800:LMJ458849 LCN458800:LCN458849 KSR458800:KSR458849 KIV458800:KIV458849 JYZ458800:JYZ458849 JPD458800:JPD458849 JFH458800:JFH458849 IVL458800:IVL458849 ILP458800:ILP458849 IBT458800:IBT458849 HRX458800:HRX458849 HIB458800:HIB458849 GYF458800:GYF458849 GOJ458800:GOJ458849 GEN458800:GEN458849 FUR458800:FUR458849 FKV458800:FKV458849 FAZ458800:FAZ458849 ERD458800:ERD458849 EHH458800:EHH458849 DXL458800:DXL458849 DNP458800:DNP458849 DDT458800:DDT458849 CTX458800:CTX458849 CKB458800:CKB458849 CAF458800:CAF458849 BQJ458800:BQJ458849 BGN458800:BGN458849 AWR458800:AWR458849 AMV458800:AMV458849 ACZ458800:ACZ458849 TD458800:TD458849 JH458800:JH458849 WVT393264:WVT393313 WLX393264:WLX393313 WCB393264:WCB393313 VSF393264:VSF393313 VIJ393264:VIJ393313 UYN393264:UYN393313 UOR393264:UOR393313 UEV393264:UEV393313 TUZ393264:TUZ393313 TLD393264:TLD393313 TBH393264:TBH393313 SRL393264:SRL393313 SHP393264:SHP393313 RXT393264:RXT393313 RNX393264:RNX393313 REB393264:REB393313 QUF393264:QUF393313 QKJ393264:QKJ393313 QAN393264:QAN393313 PQR393264:PQR393313 PGV393264:PGV393313 OWZ393264:OWZ393313 OND393264:OND393313 ODH393264:ODH393313 NTL393264:NTL393313 NJP393264:NJP393313 MZT393264:MZT393313 MPX393264:MPX393313 MGB393264:MGB393313 LWF393264:LWF393313 LMJ393264:LMJ393313 LCN393264:LCN393313 KSR393264:KSR393313 KIV393264:KIV393313 JYZ393264:JYZ393313 JPD393264:JPD393313 JFH393264:JFH393313 IVL393264:IVL393313 ILP393264:ILP393313 IBT393264:IBT393313 HRX393264:HRX393313 HIB393264:HIB393313 GYF393264:GYF393313 GOJ393264:GOJ393313 GEN393264:GEN393313 FUR393264:FUR393313 FKV393264:FKV393313 FAZ393264:FAZ393313 ERD393264:ERD393313 EHH393264:EHH393313 DXL393264:DXL393313 DNP393264:DNP393313 DDT393264:DDT393313 CTX393264:CTX393313 CKB393264:CKB393313 CAF393264:CAF393313 BQJ393264:BQJ393313 BGN393264:BGN393313 AWR393264:AWR393313 AMV393264:AMV393313 ACZ393264:ACZ393313 TD393264:TD393313 JH393264:JH393313 WVT327728:WVT327777 WLX327728:WLX327777 WCB327728:WCB327777 VSF327728:VSF327777 VIJ327728:VIJ327777 UYN327728:UYN327777 UOR327728:UOR327777 UEV327728:UEV327777 TUZ327728:TUZ327777 TLD327728:TLD327777 TBH327728:TBH327777 SRL327728:SRL327777 SHP327728:SHP327777 RXT327728:RXT327777 RNX327728:RNX327777 REB327728:REB327777 QUF327728:QUF327777 QKJ327728:QKJ327777 QAN327728:QAN327777 PQR327728:PQR327777 PGV327728:PGV327777 OWZ327728:OWZ327777 OND327728:OND327777 ODH327728:ODH327777 NTL327728:NTL327777 NJP327728:NJP327777 MZT327728:MZT327777 MPX327728:MPX327777 MGB327728:MGB327777 LWF327728:LWF327777 LMJ327728:LMJ327777 LCN327728:LCN327777 KSR327728:KSR327777 KIV327728:KIV327777 JYZ327728:JYZ327777 JPD327728:JPD327777 JFH327728:JFH327777 IVL327728:IVL327777 ILP327728:ILP327777 IBT327728:IBT327777 HRX327728:HRX327777 HIB327728:HIB327777 GYF327728:GYF327777 GOJ327728:GOJ327777 GEN327728:GEN327777 FUR327728:FUR327777 FKV327728:FKV327777 FAZ327728:FAZ327777 ERD327728:ERD327777 EHH327728:EHH327777 DXL327728:DXL327777 DNP327728:DNP327777 DDT327728:DDT327777 CTX327728:CTX327777 CKB327728:CKB327777 CAF327728:CAF327777 BQJ327728:BQJ327777 BGN327728:BGN327777 AWR327728:AWR327777 AMV327728:AMV327777 ACZ327728:ACZ327777 TD327728:TD327777 JH327728:JH327777 WVT262192:WVT262241 WLX262192:WLX262241 WCB262192:WCB262241 VSF262192:VSF262241 VIJ262192:VIJ262241 UYN262192:UYN262241 UOR262192:UOR262241 UEV262192:UEV262241 TUZ262192:TUZ262241 TLD262192:TLD262241 TBH262192:TBH262241 SRL262192:SRL262241 SHP262192:SHP262241 RXT262192:RXT262241 RNX262192:RNX262241 REB262192:REB262241 QUF262192:QUF262241 QKJ262192:QKJ262241 QAN262192:QAN262241 PQR262192:PQR262241 PGV262192:PGV262241 OWZ262192:OWZ262241 OND262192:OND262241 ODH262192:ODH262241 NTL262192:NTL262241 NJP262192:NJP262241 MZT262192:MZT262241 MPX262192:MPX262241 MGB262192:MGB262241 LWF262192:LWF262241 LMJ262192:LMJ262241 LCN262192:LCN262241 KSR262192:KSR262241 KIV262192:KIV262241 JYZ262192:JYZ262241 JPD262192:JPD262241 JFH262192:JFH262241 IVL262192:IVL262241 ILP262192:ILP262241 IBT262192:IBT262241 HRX262192:HRX262241 HIB262192:HIB262241 GYF262192:GYF262241 GOJ262192:GOJ262241 GEN262192:GEN262241 FUR262192:FUR262241 FKV262192:FKV262241 FAZ262192:FAZ262241 ERD262192:ERD262241 EHH262192:EHH262241 DXL262192:DXL262241 DNP262192:DNP262241 DDT262192:DDT262241 CTX262192:CTX262241 CKB262192:CKB262241 CAF262192:CAF262241 BQJ262192:BQJ262241 BGN262192:BGN262241 AWR262192:AWR262241 AMV262192:AMV262241 ACZ262192:ACZ262241 TD262192:TD262241 JH262192:JH262241 WVT196656:WVT196705 WLX196656:WLX196705 WCB196656:WCB196705 VSF196656:VSF196705 VIJ196656:VIJ196705 UYN196656:UYN196705 UOR196656:UOR196705 UEV196656:UEV196705 TUZ196656:TUZ196705 TLD196656:TLD196705 TBH196656:TBH196705 SRL196656:SRL196705 SHP196656:SHP196705 RXT196656:RXT196705 RNX196656:RNX196705 REB196656:REB196705 QUF196656:QUF196705 QKJ196656:QKJ196705 QAN196656:QAN196705 PQR196656:PQR196705 PGV196656:PGV196705 OWZ196656:OWZ196705 OND196656:OND196705 ODH196656:ODH196705 NTL196656:NTL196705 NJP196656:NJP196705 MZT196656:MZT196705 MPX196656:MPX196705 MGB196656:MGB196705 LWF196656:LWF196705 LMJ196656:LMJ196705 LCN196656:LCN196705 KSR196656:KSR196705 KIV196656:KIV196705 JYZ196656:JYZ196705 JPD196656:JPD196705 JFH196656:JFH196705 IVL196656:IVL196705 ILP196656:ILP196705 IBT196656:IBT196705 HRX196656:HRX196705 HIB196656:HIB196705 GYF196656:GYF196705 GOJ196656:GOJ196705 GEN196656:GEN196705 FUR196656:FUR196705 FKV196656:FKV196705 FAZ196656:FAZ196705 ERD196656:ERD196705 EHH196656:EHH196705 DXL196656:DXL196705 DNP196656:DNP196705 DDT196656:DDT196705 CTX196656:CTX196705 CKB196656:CKB196705 CAF196656:CAF196705 BQJ196656:BQJ196705 BGN196656:BGN196705 AWR196656:AWR196705 AMV196656:AMV196705 ACZ196656:ACZ196705 TD196656:TD196705 JH196656:JH196705 WVT131120:WVT131169 WLX131120:WLX131169 WCB131120:WCB131169 VSF131120:VSF131169 VIJ131120:VIJ131169 UYN131120:UYN131169 UOR131120:UOR131169 UEV131120:UEV131169 TUZ131120:TUZ131169 TLD131120:TLD131169 TBH131120:TBH131169 SRL131120:SRL131169 SHP131120:SHP131169 RXT131120:RXT131169 RNX131120:RNX131169 REB131120:REB131169 QUF131120:QUF131169 QKJ131120:QKJ131169 QAN131120:QAN131169 PQR131120:PQR131169 PGV131120:PGV131169 OWZ131120:OWZ131169 OND131120:OND131169 ODH131120:ODH131169 NTL131120:NTL131169 NJP131120:NJP131169 MZT131120:MZT131169 MPX131120:MPX131169 MGB131120:MGB131169 LWF131120:LWF131169 LMJ131120:LMJ131169 LCN131120:LCN131169 KSR131120:KSR131169 KIV131120:KIV131169 JYZ131120:JYZ131169 JPD131120:JPD131169 JFH131120:JFH131169 IVL131120:IVL131169 ILP131120:ILP131169 IBT131120:IBT131169 HRX131120:HRX131169 HIB131120:HIB131169 GYF131120:GYF131169 GOJ131120:GOJ131169 GEN131120:GEN131169 FUR131120:FUR131169 FKV131120:FKV131169 FAZ131120:FAZ131169 ERD131120:ERD131169 EHH131120:EHH131169 DXL131120:DXL131169 DNP131120:DNP131169 DDT131120:DDT131169 CTX131120:CTX131169 CKB131120:CKB131169 CAF131120:CAF131169 BQJ131120:BQJ131169 BGN131120:BGN131169 AWR131120:AWR131169 AMV131120:AMV131169 ACZ131120:ACZ131169 TD131120:TD131169 JH131120:JH131169 WVT65584:WVT65633 WLX65584:WLX65633 WCB65584:WCB65633 VSF65584:VSF65633 VIJ65584:VIJ65633 UYN65584:UYN65633 UOR65584:UOR65633 UEV65584:UEV65633 TUZ65584:TUZ65633 TLD65584:TLD65633 TBH65584:TBH65633 SRL65584:SRL65633 SHP65584:SHP65633 RXT65584:RXT65633 RNX65584:RNX65633 REB65584:REB65633 QUF65584:QUF65633 QKJ65584:QKJ65633 QAN65584:QAN65633 PQR65584:PQR65633 PGV65584:PGV65633 OWZ65584:OWZ65633 OND65584:OND65633 ODH65584:ODH65633 NTL65584:NTL65633 NJP65584:NJP65633 MZT65584:MZT65633 MPX65584:MPX65633 MGB65584:MGB65633 LWF65584:LWF65633 LMJ65584:LMJ65633 LCN65584:LCN65633 KSR65584:KSR65633 KIV65584:KIV65633 JYZ65584:JYZ65633 JPD65584:JPD65633 JFH65584:JFH65633 IVL65584:IVL65633 ILP65584:ILP65633 IBT65584:IBT65633 HRX65584:HRX65633 HIB65584:HIB65633 GYF65584:GYF65633 GOJ65584:GOJ65633 GEN65584:GEN65633 FUR65584:FUR65633 FKV65584:FKV65633 FAZ65584:FAZ65633 ERD65584:ERD65633 EHH65584:EHH65633 DXL65584:DXL65633 DNP65584:DNP65633 DDT65584:DDT65633 CTX65584:CTX65633 CKB65584:CKB65633 CAF65584:CAF65633 BQJ65584:BQJ65633 BGN65584:BGN65633 AWR65584:AWR65633 AMV65584:AMV65633 ACZ65584:ACZ65633 TD65584:TD65633 JH65584:JH65633 WVM983088:WVN983137 WLQ983088:WLR983137 WBU983088:WBV983137 VRY983088:VRZ983137 VIC983088:VID983137 UYG983088:UYH983137 UOK983088:UOL983137 UEO983088:UEP983137 TUS983088:TUT983137 TKW983088:TKX983137 TBA983088:TBB983137 SRE983088:SRF983137 SHI983088:SHJ983137 RXM983088:RXN983137 RNQ983088:RNR983137 RDU983088:RDV983137 QTY983088:QTZ983137 QKC983088:QKD983137 QAG983088:QAH983137 PQK983088:PQL983137 PGO983088:PGP983137 OWS983088:OWT983137 OMW983088:OMX983137 ODA983088:ODB983137 NTE983088:NTF983137 NJI983088:NJJ983137 MZM983088:MZN983137 MPQ983088:MPR983137 MFU983088:MFV983137 LVY983088:LVZ983137 LMC983088:LMD983137 LCG983088:LCH983137 KSK983088:KSL983137 KIO983088:KIP983137 JYS983088:JYT983137 JOW983088:JOX983137 JFA983088:JFB983137 IVE983088:IVF983137 ILI983088:ILJ983137 IBM983088:IBN983137 HRQ983088:HRR983137 HHU983088:HHV983137 GXY983088:GXZ983137 GOC983088:GOD983137 GEG983088:GEH983137 FUK983088:FUL983137 FKO983088:FKP983137 FAS983088:FAT983137 EQW983088:EQX983137 EHA983088:EHB983137 DXE983088:DXF983137 DNI983088:DNJ983137 DDM983088:DDN983137 CTQ983088:CTR983137 CJU983088:CJV983137 BZY983088:BZZ983137 BQC983088:BQD983137 BGG983088:BGH983137 AWK983088:AWL983137 AMO983088:AMP983137 ACS983088:ACT983137 SW983088:SX983137 JA983088:JB983137 WVM917552:WVN917601 WLQ917552:WLR917601 WBU917552:WBV917601 VRY917552:VRZ917601 VIC917552:VID917601 UYG917552:UYH917601 UOK917552:UOL917601 UEO917552:UEP917601 TUS917552:TUT917601 TKW917552:TKX917601 TBA917552:TBB917601 SRE917552:SRF917601 SHI917552:SHJ917601 RXM917552:RXN917601 RNQ917552:RNR917601 RDU917552:RDV917601 QTY917552:QTZ917601 QKC917552:QKD917601 QAG917552:QAH917601 PQK917552:PQL917601 PGO917552:PGP917601 OWS917552:OWT917601 OMW917552:OMX917601 ODA917552:ODB917601 NTE917552:NTF917601 NJI917552:NJJ917601 MZM917552:MZN917601 MPQ917552:MPR917601 MFU917552:MFV917601 LVY917552:LVZ917601 LMC917552:LMD917601 LCG917552:LCH917601 KSK917552:KSL917601 KIO917552:KIP917601 JYS917552:JYT917601 JOW917552:JOX917601 JFA917552:JFB917601 IVE917552:IVF917601 ILI917552:ILJ917601 IBM917552:IBN917601 HRQ917552:HRR917601 HHU917552:HHV917601 GXY917552:GXZ917601 GOC917552:GOD917601 GEG917552:GEH917601 FUK917552:FUL917601 FKO917552:FKP917601 FAS917552:FAT917601 EQW917552:EQX917601 EHA917552:EHB917601 DXE917552:DXF917601 DNI917552:DNJ917601 DDM917552:DDN917601 CTQ917552:CTR917601 CJU917552:CJV917601 BZY917552:BZZ917601 BQC917552:BQD917601 BGG917552:BGH917601 AWK917552:AWL917601 AMO917552:AMP917601 ACS917552:ACT917601 SW917552:SX917601 JA917552:JB917601 WVM852016:WVN852065 WLQ852016:WLR852065 WBU852016:WBV852065 VRY852016:VRZ852065 VIC852016:VID852065 UYG852016:UYH852065 UOK852016:UOL852065 UEO852016:UEP852065 TUS852016:TUT852065 TKW852016:TKX852065 TBA852016:TBB852065 SRE852016:SRF852065 SHI852016:SHJ852065 RXM852016:RXN852065 RNQ852016:RNR852065 RDU852016:RDV852065 QTY852016:QTZ852065 QKC852016:QKD852065 QAG852016:QAH852065 PQK852016:PQL852065 PGO852016:PGP852065 OWS852016:OWT852065 OMW852016:OMX852065 ODA852016:ODB852065 NTE852016:NTF852065 NJI852016:NJJ852065 MZM852016:MZN852065 MPQ852016:MPR852065 MFU852016:MFV852065 LVY852016:LVZ852065 LMC852016:LMD852065 LCG852016:LCH852065 KSK852016:KSL852065 KIO852016:KIP852065 JYS852016:JYT852065 JOW852016:JOX852065 JFA852016:JFB852065 IVE852016:IVF852065 ILI852016:ILJ852065 IBM852016:IBN852065 HRQ852016:HRR852065 HHU852016:HHV852065 GXY852016:GXZ852065 GOC852016:GOD852065 GEG852016:GEH852065 FUK852016:FUL852065 FKO852016:FKP852065 FAS852016:FAT852065 EQW852016:EQX852065 EHA852016:EHB852065 DXE852016:DXF852065 DNI852016:DNJ852065 DDM852016:DDN852065 CTQ852016:CTR852065 CJU852016:CJV852065 BZY852016:BZZ852065 BQC852016:BQD852065 BGG852016:BGH852065 AWK852016:AWL852065 AMO852016:AMP852065 ACS852016:ACT852065 SW852016:SX852065 JA852016:JB852065 WVM786480:WVN786529 WLQ786480:WLR786529 WBU786480:WBV786529 VRY786480:VRZ786529 VIC786480:VID786529 UYG786480:UYH786529 UOK786480:UOL786529 UEO786480:UEP786529 TUS786480:TUT786529 TKW786480:TKX786529 TBA786480:TBB786529 SRE786480:SRF786529 SHI786480:SHJ786529 RXM786480:RXN786529 RNQ786480:RNR786529 RDU786480:RDV786529 QTY786480:QTZ786529 QKC786480:QKD786529 QAG786480:QAH786529 PQK786480:PQL786529 PGO786480:PGP786529 OWS786480:OWT786529 OMW786480:OMX786529 ODA786480:ODB786529 NTE786480:NTF786529 NJI786480:NJJ786529 MZM786480:MZN786529 MPQ786480:MPR786529 MFU786480:MFV786529 LVY786480:LVZ786529 LMC786480:LMD786529 LCG786480:LCH786529 KSK786480:KSL786529 KIO786480:KIP786529 JYS786480:JYT786529 JOW786480:JOX786529 JFA786480:JFB786529 IVE786480:IVF786529 ILI786480:ILJ786529 IBM786480:IBN786529 HRQ786480:HRR786529 HHU786480:HHV786529 GXY786480:GXZ786529 GOC786480:GOD786529 GEG786480:GEH786529 FUK786480:FUL786529 FKO786480:FKP786529 FAS786480:FAT786529 EQW786480:EQX786529 EHA786480:EHB786529 DXE786480:DXF786529 DNI786480:DNJ786529 DDM786480:DDN786529 CTQ786480:CTR786529 CJU786480:CJV786529 BZY786480:BZZ786529 BQC786480:BQD786529 BGG786480:BGH786529 AWK786480:AWL786529 AMO786480:AMP786529 ACS786480:ACT786529 SW786480:SX786529 JA786480:JB786529 WVM720944:WVN720993 WLQ720944:WLR720993 WBU720944:WBV720993 VRY720944:VRZ720993 VIC720944:VID720993 UYG720944:UYH720993 UOK720944:UOL720993 UEO720944:UEP720993 TUS720944:TUT720993 TKW720944:TKX720993 TBA720944:TBB720993 SRE720944:SRF720993 SHI720944:SHJ720993 RXM720944:RXN720993 RNQ720944:RNR720993 RDU720944:RDV720993 QTY720944:QTZ720993 QKC720944:QKD720993 QAG720944:QAH720993 PQK720944:PQL720993 PGO720944:PGP720993 OWS720944:OWT720993 OMW720944:OMX720993 ODA720944:ODB720993 NTE720944:NTF720993 NJI720944:NJJ720993 MZM720944:MZN720993 MPQ720944:MPR720993 MFU720944:MFV720993 LVY720944:LVZ720993 LMC720944:LMD720993 LCG720944:LCH720993 KSK720944:KSL720993 KIO720944:KIP720993 JYS720944:JYT720993 JOW720944:JOX720993 JFA720944:JFB720993 IVE720944:IVF720993 ILI720944:ILJ720993 IBM720944:IBN720993 HRQ720944:HRR720993 HHU720944:HHV720993 GXY720944:GXZ720993 GOC720944:GOD720993 GEG720944:GEH720993 FUK720944:FUL720993 FKO720944:FKP720993 FAS720944:FAT720993 EQW720944:EQX720993 EHA720944:EHB720993 DXE720944:DXF720993 DNI720944:DNJ720993 DDM720944:DDN720993 CTQ720944:CTR720993 CJU720944:CJV720993 BZY720944:BZZ720993 BQC720944:BQD720993 BGG720944:BGH720993 AWK720944:AWL720993 AMO720944:AMP720993 ACS720944:ACT720993 SW720944:SX720993 JA720944:JB720993 WVM655408:WVN655457 WLQ655408:WLR655457 WBU655408:WBV655457 VRY655408:VRZ655457 VIC655408:VID655457 UYG655408:UYH655457 UOK655408:UOL655457 UEO655408:UEP655457 TUS655408:TUT655457 TKW655408:TKX655457 TBA655408:TBB655457 SRE655408:SRF655457 SHI655408:SHJ655457 RXM655408:RXN655457 RNQ655408:RNR655457 RDU655408:RDV655457 QTY655408:QTZ655457 QKC655408:QKD655457 QAG655408:QAH655457 PQK655408:PQL655457 PGO655408:PGP655457 OWS655408:OWT655457 OMW655408:OMX655457 ODA655408:ODB655457 NTE655408:NTF655457 NJI655408:NJJ655457 MZM655408:MZN655457 MPQ655408:MPR655457 MFU655408:MFV655457 LVY655408:LVZ655457 LMC655408:LMD655457 LCG655408:LCH655457 KSK655408:KSL655457 KIO655408:KIP655457 JYS655408:JYT655457 JOW655408:JOX655457 JFA655408:JFB655457 IVE655408:IVF655457 ILI655408:ILJ655457 IBM655408:IBN655457 HRQ655408:HRR655457 HHU655408:HHV655457 GXY655408:GXZ655457 GOC655408:GOD655457 GEG655408:GEH655457 FUK655408:FUL655457 FKO655408:FKP655457 FAS655408:FAT655457 EQW655408:EQX655457 EHA655408:EHB655457 DXE655408:DXF655457 DNI655408:DNJ655457 DDM655408:DDN655457 CTQ655408:CTR655457 CJU655408:CJV655457 BZY655408:BZZ655457 BQC655408:BQD655457 BGG655408:BGH655457 AWK655408:AWL655457 AMO655408:AMP655457 ACS655408:ACT655457 SW655408:SX655457 JA655408:JB655457 WVM589872:WVN589921 WLQ589872:WLR589921 WBU589872:WBV589921 VRY589872:VRZ589921 VIC589872:VID589921 UYG589872:UYH589921 UOK589872:UOL589921 UEO589872:UEP589921 TUS589872:TUT589921 TKW589872:TKX589921 TBA589872:TBB589921 SRE589872:SRF589921 SHI589872:SHJ589921 RXM589872:RXN589921 RNQ589872:RNR589921 RDU589872:RDV589921 QTY589872:QTZ589921 QKC589872:QKD589921 QAG589872:QAH589921 PQK589872:PQL589921 PGO589872:PGP589921 OWS589872:OWT589921 OMW589872:OMX589921 ODA589872:ODB589921 NTE589872:NTF589921 NJI589872:NJJ589921 MZM589872:MZN589921 MPQ589872:MPR589921 MFU589872:MFV589921 LVY589872:LVZ589921 LMC589872:LMD589921 LCG589872:LCH589921 KSK589872:KSL589921 KIO589872:KIP589921 JYS589872:JYT589921 JOW589872:JOX589921 JFA589872:JFB589921 IVE589872:IVF589921 ILI589872:ILJ589921 IBM589872:IBN589921 HRQ589872:HRR589921 HHU589872:HHV589921 GXY589872:GXZ589921 GOC589872:GOD589921 GEG589872:GEH589921 FUK589872:FUL589921 FKO589872:FKP589921 FAS589872:FAT589921 EQW589872:EQX589921 EHA589872:EHB589921 DXE589872:DXF589921 DNI589872:DNJ589921 DDM589872:DDN589921 CTQ589872:CTR589921 CJU589872:CJV589921 BZY589872:BZZ589921 BQC589872:BQD589921 BGG589872:BGH589921 AWK589872:AWL589921 AMO589872:AMP589921 ACS589872:ACT589921 SW589872:SX589921 JA589872:JB589921 WVM524336:WVN524385 WLQ524336:WLR524385 WBU524336:WBV524385 VRY524336:VRZ524385 VIC524336:VID524385 UYG524336:UYH524385 UOK524336:UOL524385 UEO524336:UEP524385 TUS524336:TUT524385 TKW524336:TKX524385 TBA524336:TBB524385 SRE524336:SRF524385 SHI524336:SHJ524385 RXM524336:RXN524385 RNQ524336:RNR524385 RDU524336:RDV524385 QTY524336:QTZ524385 QKC524336:QKD524385 QAG524336:QAH524385 PQK524336:PQL524385 PGO524336:PGP524385 OWS524336:OWT524385 OMW524336:OMX524385 ODA524336:ODB524385 NTE524336:NTF524385 NJI524336:NJJ524385 MZM524336:MZN524385 MPQ524336:MPR524385 MFU524336:MFV524385 LVY524336:LVZ524385 LMC524336:LMD524385 LCG524336:LCH524385 KSK524336:KSL524385 KIO524336:KIP524385 JYS524336:JYT524385 JOW524336:JOX524385 JFA524336:JFB524385 IVE524336:IVF524385 ILI524336:ILJ524385 IBM524336:IBN524385 HRQ524336:HRR524385 HHU524336:HHV524385 GXY524336:GXZ524385 GOC524336:GOD524385 GEG524336:GEH524385 FUK524336:FUL524385 FKO524336:FKP524385 FAS524336:FAT524385 EQW524336:EQX524385 EHA524336:EHB524385 DXE524336:DXF524385 DNI524336:DNJ524385 DDM524336:DDN524385 CTQ524336:CTR524385 CJU524336:CJV524385 BZY524336:BZZ524385 BQC524336:BQD524385 BGG524336:BGH524385 AWK524336:AWL524385 AMO524336:AMP524385 ACS524336:ACT524385 SW524336:SX524385 JA524336:JB524385 WVM458800:WVN458849 WLQ458800:WLR458849 WBU458800:WBV458849 VRY458800:VRZ458849 VIC458800:VID458849 UYG458800:UYH458849 UOK458800:UOL458849 UEO458800:UEP458849 TUS458800:TUT458849 TKW458800:TKX458849 TBA458800:TBB458849 SRE458800:SRF458849 SHI458800:SHJ458849 RXM458800:RXN458849 RNQ458800:RNR458849 RDU458800:RDV458849 QTY458800:QTZ458849 QKC458800:QKD458849 QAG458800:QAH458849 PQK458800:PQL458849 PGO458800:PGP458849 OWS458800:OWT458849 OMW458800:OMX458849 ODA458800:ODB458849 NTE458800:NTF458849 NJI458800:NJJ458849 MZM458800:MZN458849 MPQ458800:MPR458849 MFU458800:MFV458849 LVY458800:LVZ458849 LMC458800:LMD458849 LCG458800:LCH458849 KSK458800:KSL458849 KIO458800:KIP458849 JYS458800:JYT458849 JOW458800:JOX458849 JFA458800:JFB458849 IVE458800:IVF458849 ILI458800:ILJ458849 IBM458800:IBN458849 HRQ458800:HRR458849 HHU458800:HHV458849 GXY458800:GXZ458849 GOC458800:GOD458849 GEG458800:GEH458849 FUK458800:FUL458849 FKO458800:FKP458849 FAS458800:FAT458849 EQW458800:EQX458849 EHA458800:EHB458849 DXE458800:DXF458849 DNI458800:DNJ458849 DDM458800:DDN458849 CTQ458800:CTR458849 CJU458800:CJV458849 BZY458800:BZZ458849 BQC458800:BQD458849 BGG458800:BGH458849 AWK458800:AWL458849 AMO458800:AMP458849 ACS458800:ACT458849 SW458800:SX458849 JA458800:JB458849 WVM393264:WVN393313 WLQ393264:WLR393313 WBU393264:WBV393313 VRY393264:VRZ393313 VIC393264:VID393313 UYG393264:UYH393313 UOK393264:UOL393313 UEO393264:UEP393313 TUS393264:TUT393313 TKW393264:TKX393313 TBA393264:TBB393313 SRE393264:SRF393313 SHI393264:SHJ393313 RXM393264:RXN393313 RNQ393264:RNR393313 RDU393264:RDV393313 QTY393264:QTZ393313 QKC393264:QKD393313 QAG393264:QAH393313 PQK393264:PQL393313 PGO393264:PGP393313 OWS393264:OWT393313 OMW393264:OMX393313 ODA393264:ODB393313 NTE393264:NTF393313 NJI393264:NJJ393313 MZM393264:MZN393313 MPQ393264:MPR393313 MFU393264:MFV393313 LVY393264:LVZ393313 LMC393264:LMD393313 LCG393264:LCH393313 KSK393264:KSL393313 KIO393264:KIP393313 JYS393264:JYT393313 JOW393264:JOX393313 JFA393264:JFB393313 IVE393264:IVF393313 ILI393264:ILJ393313 IBM393264:IBN393313 HRQ393264:HRR393313 HHU393264:HHV393313 GXY393264:GXZ393313 GOC393264:GOD393313 GEG393264:GEH393313 FUK393264:FUL393313 FKO393264:FKP393313 FAS393264:FAT393313 EQW393264:EQX393313 EHA393264:EHB393313 DXE393264:DXF393313 DNI393264:DNJ393313 DDM393264:DDN393313 CTQ393264:CTR393313 CJU393264:CJV393313 BZY393264:BZZ393313 BQC393264:BQD393313 BGG393264:BGH393313 AWK393264:AWL393313 AMO393264:AMP393313 ACS393264:ACT393313 SW393264:SX393313 JA393264:JB393313 WVM327728:WVN327777 WLQ327728:WLR327777 WBU327728:WBV327777 VRY327728:VRZ327777 VIC327728:VID327777 UYG327728:UYH327777 UOK327728:UOL327777 UEO327728:UEP327777 TUS327728:TUT327777 TKW327728:TKX327777 TBA327728:TBB327777 SRE327728:SRF327777 SHI327728:SHJ327777 RXM327728:RXN327777 RNQ327728:RNR327777 RDU327728:RDV327777 QTY327728:QTZ327777 QKC327728:QKD327777 QAG327728:QAH327777 PQK327728:PQL327777 PGO327728:PGP327777 OWS327728:OWT327777 OMW327728:OMX327777 ODA327728:ODB327777 NTE327728:NTF327777 NJI327728:NJJ327777 MZM327728:MZN327777 MPQ327728:MPR327777 MFU327728:MFV327777 LVY327728:LVZ327777 LMC327728:LMD327777 LCG327728:LCH327777 KSK327728:KSL327777 KIO327728:KIP327777 JYS327728:JYT327777 JOW327728:JOX327777 JFA327728:JFB327777 IVE327728:IVF327777 ILI327728:ILJ327777 IBM327728:IBN327777 HRQ327728:HRR327777 HHU327728:HHV327777 GXY327728:GXZ327777 GOC327728:GOD327777 GEG327728:GEH327777 FUK327728:FUL327777 FKO327728:FKP327777 FAS327728:FAT327777 EQW327728:EQX327777 EHA327728:EHB327777 DXE327728:DXF327777 DNI327728:DNJ327777 DDM327728:DDN327777 CTQ327728:CTR327777 CJU327728:CJV327777 BZY327728:BZZ327777 BQC327728:BQD327777 BGG327728:BGH327777 AWK327728:AWL327777 AMO327728:AMP327777 ACS327728:ACT327777 SW327728:SX327777 JA327728:JB327777 WVM262192:WVN262241 WLQ262192:WLR262241 WBU262192:WBV262241 VRY262192:VRZ262241 VIC262192:VID262241 UYG262192:UYH262241 UOK262192:UOL262241 UEO262192:UEP262241 TUS262192:TUT262241 TKW262192:TKX262241 TBA262192:TBB262241 SRE262192:SRF262241 SHI262192:SHJ262241 RXM262192:RXN262241 RNQ262192:RNR262241 RDU262192:RDV262241 QTY262192:QTZ262241 QKC262192:QKD262241 QAG262192:QAH262241 PQK262192:PQL262241 PGO262192:PGP262241 OWS262192:OWT262241 OMW262192:OMX262241 ODA262192:ODB262241 NTE262192:NTF262241 NJI262192:NJJ262241 MZM262192:MZN262241 MPQ262192:MPR262241 MFU262192:MFV262241 LVY262192:LVZ262241 LMC262192:LMD262241 LCG262192:LCH262241 KSK262192:KSL262241 KIO262192:KIP262241 JYS262192:JYT262241 JOW262192:JOX262241 JFA262192:JFB262241 IVE262192:IVF262241 ILI262192:ILJ262241 IBM262192:IBN262241 HRQ262192:HRR262241 HHU262192:HHV262241 GXY262192:GXZ262241 GOC262192:GOD262241 GEG262192:GEH262241 FUK262192:FUL262241 FKO262192:FKP262241 FAS262192:FAT262241 EQW262192:EQX262241 EHA262192:EHB262241 DXE262192:DXF262241 DNI262192:DNJ262241 DDM262192:DDN262241 CTQ262192:CTR262241 CJU262192:CJV262241 BZY262192:BZZ262241 BQC262192:BQD262241 BGG262192:BGH262241 AWK262192:AWL262241 AMO262192:AMP262241 ACS262192:ACT262241 SW262192:SX262241 JA262192:JB262241 WVM196656:WVN196705 WLQ196656:WLR196705 WBU196656:WBV196705 VRY196656:VRZ196705 VIC196656:VID196705 UYG196656:UYH196705 UOK196656:UOL196705 UEO196656:UEP196705 TUS196656:TUT196705 TKW196656:TKX196705 TBA196656:TBB196705 SRE196656:SRF196705 SHI196656:SHJ196705 RXM196656:RXN196705 RNQ196656:RNR196705 RDU196656:RDV196705 QTY196656:QTZ196705 QKC196656:QKD196705 QAG196656:QAH196705 PQK196656:PQL196705 PGO196656:PGP196705 OWS196656:OWT196705 OMW196656:OMX196705 ODA196656:ODB196705 NTE196656:NTF196705 NJI196656:NJJ196705 MZM196656:MZN196705 MPQ196656:MPR196705 MFU196656:MFV196705 LVY196656:LVZ196705 LMC196656:LMD196705 LCG196656:LCH196705 KSK196656:KSL196705 KIO196656:KIP196705 JYS196656:JYT196705 JOW196656:JOX196705 JFA196656:JFB196705 IVE196656:IVF196705 ILI196656:ILJ196705 IBM196656:IBN196705 HRQ196656:HRR196705 HHU196656:HHV196705 GXY196656:GXZ196705 GOC196656:GOD196705 GEG196656:GEH196705 FUK196656:FUL196705 FKO196656:FKP196705 FAS196656:FAT196705 EQW196656:EQX196705 EHA196656:EHB196705 DXE196656:DXF196705 DNI196656:DNJ196705 DDM196656:DDN196705 CTQ196656:CTR196705 CJU196656:CJV196705 BZY196656:BZZ196705 BQC196656:BQD196705 BGG196656:BGH196705 AWK196656:AWL196705 AMO196656:AMP196705 ACS196656:ACT196705 SW196656:SX196705 JA196656:JB196705 WVM131120:WVN131169 WLQ131120:WLR131169 WBU131120:WBV131169 VRY131120:VRZ131169 VIC131120:VID131169 UYG131120:UYH131169 UOK131120:UOL131169 UEO131120:UEP131169 TUS131120:TUT131169 TKW131120:TKX131169 TBA131120:TBB131169 SRE131120:SRF131169 SHI131120:SHJ131169 RXM131120:RXN131169 RNQ131120:RNR131169 RDU131120:RDV131169 QTY131120:QTZ131169 QKC131120:QKD131169 QAG131120:QAH131169 PQK131120:PQL131169 PGO131120:PGP131169 OWS131120:OWT131169 OMW131120:OMX131169 ODA131120:ODB131169 NTE131120:NTF131169 NJI131120:NJJ131169 MZM131120:MZN131169 MPQ131120:MPR131169 MFU131120:MFV131169 LVY131120:LVZ131169 LMC131120:LMD131169 LCG131120:LCH131169 KSK131120:KSL131169 KIO131120:KIP131169 JYS131120:JYT131169 JOW131120:JOX131169 JFA131120:JFB131169 IVE131120:IVF131169 ILI131120:ILJ131169 IBM131120:IBN131169 HRQ131120:HRR131169 HHU131120:HHV131169 GXY131120:GXZ131169 GOC131120:GOD131169 GEG131120:GEH131169 FUK131120:FUL131169 FKO131120:FKP131169 FAS131120:FAT131169 EQW131120:EQX131169 EHA131120:EHB131169 DXE131120:DXF131169 DNI131120:DNJ131169 DDM131120:DDN131169 CTQ131120:CTR131169 CJU131120:CJV131169 BZY131120:BZZ131169 BQC131120:BQD131169 BGG131120:BGH131169 AWK131120:AWL131169 AMO131120:AMP131169 ACS131120:ACT131169 SW131120:SX131169 JA131120:JB131169 WVM65584:WVN65633 WLQ65584:WLR65633 WBU65584:WBV65633 VRY65584:VRZ65633 VIC65584:VID65633 UYG65584:UYH65633 UOK65584:UOL65633 UEO65584:UEP65633 TUS65584:TUT65633 TKW65584:TKX65633 TBA65584:TBB65633 SRE65584:SRF65633 SHI65584:SHJ65633 RXM65584:RXN65633 RNQ65584:RNR65633 RDU65584:RDV65633 QTY65584:QTZ65633 QKC65584:QKD65633 QAG65584:QAH65633 PQK65584:PQL65633 PGO65584:PGP65633 OWS65584:OWT65633 OMW65584:OMX65633 ODA65584:ODB65633 NTE65584:NTF65633 NJI65584:NJJ65633 MZM65584:MZN65633 MPQ65584:MPR65633 MFU65584:MFV65633 LVY65584:LVZ65633 LMC65584:LMD65633 LCG65584:LCH65633 KSK65584:KSL65633 KIO65584:KIP65633 JYS65584:JYT65633 JOW65584:JOX65633 JFA65584:JFB65633 IVE65584:IVF65633 ILI65584:ILJ65633 IBM65584:IBN65633 HRQ65584:HRR65633 HHU65584:HHV65633 GXY65584:GXZ65633 GOC65584:GOD65633 GEG65584:GEH65633 FUK65584:FUL65633 FKO65584:FKP65633 FAS65584:FAT65633 EQW65584:EQX65633 EHA65584:EHB65633 DXE65584:DXF65633 DNI65584:DNJ65633 DDM65584:DDN65633 CTQ65584:CTR65633 CJU65584:CJV65633 BZY65584:BZZ65633 BQC65584:BQD65633 BGG65584:BGH65633 AWK65584:AWL65633 AMO65584:AMP65633 ACS65584:ACT65633 SW65584:SX65633 JA65584:JB65633 WVT27:WVT95 WLX27:WLX95 WCB27:WCB95 VSF27:VSF95 VIJ27:VIJ95 UYN27:UYN95 UOR27:UOR95 UEV27:UEV95 TUZ27:TUZ95 TLD27:TLD95 TBH27:TBH95 SRL27:SRL95 SHP27:SHP95 RXT27:RXT95 RNX27:RNX95 REB27:REB95 QUF27:QUF95 QKJ27:QKJ95 QAN27:QAN95 PQR27:PQR95 PGV27:PGV95 OWZ27:OWZ95 OND27:OND95 ODH27:ODH95 NTL27:NTL95 NJP27:NJP95 MZT27:MZT95 MPX27:MPX95 MGB27:MGB95 LWF27:LWF95 LMJ27:LMJ95 LCN27:LCN95 KSR27:KSR95 KIV27:KIV95 JYZ27:JYZ95 JPD27:JPD95 JFH27:JFH95 IVL27:IVL95 ILP27:ILP95 IBT27:IBT95 HRX27:HRX95 HIB27:HIB95 GYF27:GYF95 GOJ27:GOJ95 GEN27:GEN95 FUR27:FUR95 FKV27:FKV95 FAZ27:FAZ95 ERD27:ERD95 EHH27:EHH95 DXL27:DXL95 DNP27:DNP95 DDT27:DDT95 CTX27:CTX95 CKB27:CKB95 CAF27:CAF95 BQJ27:BQJ95 BGN27:BGN95 AWR27:AWR95 AMV27:AMV95 ACZ27:ACZ95 TD27:TD95 JH27:JH95 WVM27:WVN95 WLQ27:WLR95 WBU27:WBV95 VRY27:VRZ95 VIC27:VID95 UYG27:UYH95 UOK27:UOL95 UEO27:UEP95 TUS27:TUT95 TKW27:TKX95 TBA27:TBB95 SRE27:SRF95 SHI27:SHJ95 RXM27:RXN95 RNQ27:RNR95 RDU27:RDV95 QTY27:QTZ95 QKC27:QKD95 QAG27:QAH95 PQK27:PQL95 PGO27:PGP95 OWS27:OWT95 OMW27:OMX95 ODA27:ODB95 NTE27:NTF95 NJI27:NJJ95 MZM27:MZN95 MPQ27:MPR95 MFU27:MFV95 LVY27:LVZ95 LMC27:LMD95 LCG27:LCH95 KSK27:KSL95 KIO27:KIP95 JYS27:JYT95 JOW27:JOX95 JFA27:JFB95 IVE27:IVF95 ILI27:ILJ95 IBM27:IBN95 HRQ27:HRR95 HHU27:HHV95 GXY27:GXZ95 GOC27:GOD95 GEG27:GEH95 FUK27:FUL95 FKO27:FKP95 FAS27:FAT95 EQW27:EQX95 EHA27:EHB95 DXE27:DXF95 DNI27:DNJ95 DDM27:DDN95 CTQ27:CTR95 CJU27:CJV95 BZY27:BZZ95 BQC27:BQD95 BGG27:BGH95 AWK27:AWL95 AMO27:AMP95 ACS27:ACT95 SW27:SX95 JA27:JB95" xr:uid="{780AC99D-446D-4B32-BAF5-A5B605CAFAE3}">
      <formula1>#REF!</formula1>
    </dataValidation>
    <dataValidation type="list" allowBlank="1" showInputMessage="1" showErrorMessage="1" sqref="O13:O15 J12:J15 N21:N90" xr:uid="{04C9D127-F16B-4D8F-B46D-4EC87D00C720}">
      <formula1>"SI,NO"</formula1>
    </dataValidation>
    <dataValidation type="list" allowBlank="1" showInputMessage="1" showErrorMessage="1" sqref="WVL983088:WVL983137 Q10:R10 WLP983088:WLP983137 WBT983088:WBT983137 VRX983088:VRX983137 VIB983088:VIB983137 UYF983088:UYF983137 UOJ983088:UOJ983137 UEN983088:UEN983137 TUR983088:TUR983137 TKV983088:TKV983137 TAZ983088:TAZ983137 SRD983088:SRD983137 SHH983088:SHH983137 RXL983088:RXL983137 RNP983088:RNP983137 RDT983088:RDT983137 QTX983088:QTX983137 QKB983088:QKB983137 QAF983088:QAF983137 PQJ983088:PQJ983137 PGN983088:PGN983137 OWR983088:OWR983137 OMV983088:OMV983137 OCZ983088:OCZ983137 NTD983088:NTD983137 NJH983088:NJH983137 MZL983088:MZL983137 MPP983088:MPP983137 MFT983088:MFT983137 LVX983088:LVX983137 LMB983088:LMB983137 LCF983088:LCF983137 KSJ983088:KSJ983137 KIN983088:KIN983137 JYR983088:JYR983137 JOV983088:JOV983137 JEZ983088:JEZ983137 IVD983088:IVD983137 ILH983088:ILH983137 IBL983088:IBL983137 HRP983088:HRP983137 HHT983088:HHT983137 GXX983088:GXX983137 GOB983088:GOB983137 GEF983088:GEF983137 FUJ983088:FUJ983137 FKN983088:FKN983137 FAR983088:FAR983137 EQV983088:EQV983137 EGZ983088:EGZ983137 DXD983088:DXD983137 DNH983088:DNH983137 DDL983088:DDL983137 CTP983088:CTP983137 CJT983088:CJT983137 BZX983088:BZX983137 BQB983088:BQB983137 BGF983088:BGF983137 AWJ983088:AWJ983137 AMN983088:AMN983137 ACR983088:ACR983137 SV983088:SV983137 IZ983088:IZ983137 WVL917552:WVL917601 WLP917552:WLP917601 WBT917552:WBT917601 VRX917552:VRX917601 VIB917552:VIB917601 UYF917552:UYF917601 UOJ917552:UOJ917601 UEN917552:UEN917601 TUR917552:TUR917601 TKV917552:TKV917601 TAZ917552:TAZ917601 SRD917552:SRD917601 SHH917552:SHH917601 RXL917552:RXL917601 RNP917552:RNP917601 RDT917552:RDT917601 QTX917552:QTX917601 QKB917552:QKB917601 QAF917552:QAF917601 PQJ917552:PQJ917601 PGN917552:PGN917601 OWR917552:OWR917601 OMV917552:OMV917601 OCZ917552:OCZ917601 NTD917552:NTD917601 NJH917552:NJH917601 MZL917552:MZL917601 MPP917552:MPP917601 MFT917552:MFT917601 LVX917552:LVX917601 LMB917552:LMB917601 LCF917552:LCF917601 KSJ917552:KSJ917601 KIN917552:KIN917601 JYR917552:JYR917601 JOV917552:JOV917601 JEZ917552:JEZ917601 IVD917552:IVD917601 ILH917552:ILH917601 IBL917552:IBL917601 HRP917552:HRP917601 HHT917552:HHT917601 GXX917552:GXX917601 GOB917552:GOB917601 GEF917552:GEF917601 FUJ917552:FUJ917601 FKN917552:FKN917601 FAR917552:FAR917601 EQV917552:EQV917601 EGZ917552:EGZ917601 DXD917552:DXD917601 DNH917552:DNH917601 DDL917552:DDL917601 CTP917552:CTP917601 CJT917552:CJT917601 BZX917552:BZX917601 BQB917552:BQB917601 BGF917552:BGF917601 AWJ917552:AWJ917601 AMN917552:AMN917601 ACR917552:ACR917601 SV917552:SV917601 IZ917552:IZ917601 WVL852016:WVL852065 WLP852016:WLP852065 WBT852016:WBT852065 VRX852016:VRX852065 VIB852016:VIB852065 UYF852016:UYF852065 UOJ852016:UOJ852065 UEN852016:UEN852065 TUR852016:TUR852065 TKV852016:TKV852065 TAZ852016:TAZ852065 SRD852016:SRD852065 SHH852016:SHH852065 RXL852016:RXL852065 RNP852016:RNP852065 RDT852016:RDT852065 QTX852016:QTX852065 QKB852016:QKB852065 QAF852016:QAF852065 PQJ852016:PQJ852065 PGN852016:PGN852065 OWR852016:OWR852065 OMV852016:OMV852065 OCZ852016:OCZ852065 NTD852016:NTD852065 NJH852016:NJH852065 MZL852016:MZL852065 MPP852016:MPP852065 MFT852016:MFT852065 LVX852016:LVX852065 LMB852016:LMB852065 LCF852016:LCF852065 KSJ852016:KSJ852065 KIN852016:KIN852065 JYR852016:JYR852065 JOV852016:JOV852065 JEZ852016:JEZ852065 IVD852016:IVD852065 ILH852016:ILH852065 IBL852016:IBL852065 HRP852016:HRP852065 HHT852016:HHT852065 GXX852016:GXX852065 GOB852016:GOB852065 GEF852016:GEF852065 FUJ852016:FUJ852065 FKN852016:FKN852065 FAR852016:FAR852065 EQV852016:EQV852065 EGZ852016:EGZ852065 DXD852016:DXD852065 DNH852016:DNH852065 DDL852016:DDL852065 CTP852016:CTP852065 CJT852016:CJT852065 BZX852016:BZX852065 BQB852016:BQB852065 BGF852016:BGF852065 AWJ852016:AWJ852065 AMN852016:AMN852065 ACR852016:ACR852065 SV852016:SV852065 IZ852016:IZ852065 WVL786480:WVL786529 WLP786480:WLP786529 WBT786480:WBT786529 VRX786480:VRX786529 VIB786480:VIB786529 UYF786480:UYF786529 UOJ786480:UOJ786529 UEN786480:UEN786529 TUR786480:TUR786529 TKV786480:TKV786529 TAZ786480:TAZ786529 SRD786480:SRD786529 SHH786480:SHH786529 RXL786480:RXL786529 RNP786480:RNP786529 RDT786480:RDT786529 QTX786480:QTX786529 QKB786480:QKB786529 QAF786480:QAF786529 PQJ786480:PQJ786529 PGN786480:PGN786529 OWR786480:OWR786529 OMV786480:OMV786529 OCZ786480:OCZ786529 NTD786480:NTD786529 NJH786480:NJH786529 MZL786480:MZL786529 MPP786480:MPP786529 MFT786480:MFT786529 LVX786480:LVX786529 LMB786480:LMB786529 LCF786480:LCF786529 KSJ786480:KSJ786529 KIN786480:KIN786529 JYR786480:JYR786529 JOV786480:JOV786529 JEZ786480:JEZ786529 IVD786480:IVD786529 ILH786480:ILH786529 IBL786480:IBL786529 HRP786480:HRP786529 HHT786480:HHT786529 GXX786480:GXX786529 GOB786480:GOB786529 GEF786480:GEF786529 FUJ786480:FUJ786529 FKN786480:FKN786529 FAR786480:FAR786529 EQV786480:EQV786529 EGZ786480:EGZ786529 DXD786480:DXD786529 DNH786480:DNH786529 DDL786480:DDL786529 CTP786480:CTP786529 CJT786480:CJT786529 BZX786480:BZX786529 BQB786480:BQB786529 BGF786480:BGF786529 AWJ786480:AWJ786529 AMN786480:AMN786529 ACR786480:ACR786529 SV786480:SV786529 IZ786480:IZ786529 WVL720944:WVL720993 WLP720944:WLP720993 WBT720944:WBT720993 VRX720944:VRX720993 VIB720944:VIB720993 UYF720944:UYF720993 UOJ720944:UOJ720993 UEN720944:UEN720993 TUR720944:TUR720993 TKV720944:TKV720993 TAZ720944:TAZ720993 SRD720944:SRD720993 SHH720944:SHH720993 RXL720944:RXL720993 RNP720944:RNP720993 RDT720944:RDT720993 QTX720944:QTX720993 QKB720944:QKB720993 QAF720944:QAF720993 PQJ720944:PQJ720993 PGN720944:PGN720993 OWR720944:OWR720993 OMV720944:OMV720993 OCZ720944:OCZ720993 NTD720944:NTD720993 NJH720944:NJH720993 MZL720944:MZL720993 MPP720944:MPP720993 MFT720944:MFT720993 LVX720944:LVX720993 LMB720944:LMB720993 LCF720944:LCF720993 KSJ720944:KSJ720993 KIN720944:KIN720993 JYR720944:JYR720993 JOV720944:JOV720993 JEZ720944:JEZ720993 IVD720944:IVD720993 ILH720944:ILH720993 IBL720944:IBL720993 HRP720944:HRP720993 HHT720944:HHT720993 GXX720944:GXX720993 GOB720944:GOB720993 GEF720944:GEF720993 FUJ720944:FUJ720993 FKN720944:FKN720993 FAR720944:FAR720993 EQV720944:EQV720993 EGZ720944:EGZ720993 DXD720944:DXD720993 DNH720944:DNH720993 DDL720944:DDL720993 CTP720944:CTP720993 CJT720944:CJT720993 BZX720944:BZX720993 BQB720944:BQB720993 BGF720944:BGF720993 AWJ720944:AWJ720993 AMN720944:AMN720993 ACR720944:ACR720993 SV720944:SV720993 IZ720944:IZ720993 WVL655408:WVL655457 WLP655408:WLP655457 WBT655408:WBT655457 VRX655408:VRX655457 VIB655408:VIB655457 UYF655408:UYF655457 UOJ655408:UOJ655457 UEN655408:UEN655457 TUR655408:TUR655457 TKV655408:TKV655457 TAZ655408:TAZ655457 SRD655408:SRD655457 SHH655408:SHH655457 RXL655408:RXL655457 RNP655408:RNP655457 RDT655408:RDT655457 QTX655408:QTX655457 QKB655408:QKB655457 QAF655408:QAF655457 PQJ655408:PQJ655457 PGN655408:PGN655457 OWR655408:OWR655457 OMV655408:OMV655457 OCZ655408:OCZ655457 NTD655408:NTD655457 NJH655408:NJH655457 MZL655408:MZL655457 MPP655408:MPP655457 MFT655408:MFT655457 LVX655408:LVX655457 LMB655408:LMB655457 LCF655408:LCF655457 KSJ655408:KSJ655457 KIN655408:KIN655457 JYR655408:JYR655457 JOV655408:JOV655457 JEZ655408:JEZ655457 IVD655408:IVD655457 ILH655408:ILH655457 IBL655408:IBL655457 HRP655408:HRP655457 HHT655408:HHT655457 GXX655408:GXX655457 GOB655408:GOB655457 GEF655408:GEF655457 FUJ655408:FUJ655457 FKN655408:FKN655457 FAR655408:FAR655457 EQV655408:EQV655457 EGZ655408:EGZ655457 DXD655408:DXD655457 DNH655408:DNH655457 DDL655408:DDL655457 CTP655408:CTP655457 CJT655408:CJT655457 BZX655408:BZX655457 BQB655408:BQB655457 BGF655408:BGF655457 AWJ655408:AWJ655457 AMN655408:AMN655457 ACR655408:ACR655457 SV655408:SV655457 IZ655408:IZ655457 WVL589872:WVL589921 WLP589872:WLP589921 WBT589872:WBT589921 VRX589872:VRX589921 VIB589872:VIB589921 UYF589872:UYF589921 UOJ589872:UOJ589921 UEN589872:UEN589921 TUR589872:TUR589921 TKV589872:TKV589921 TAZ589872:TAZ589921 SRD589872:SRD589921 SHH589872:SHH589921 RXL589872:RXL589921 RNP589872:RNP589921 RDT589872:RDT589921 QTX589872:QTX589921 QKB589872:QKB589921 QAF589872:QAF589921 PQJ589872:PQJ589921 PGN589872:PGN589921 OWR589872:OWR589921 OMV589872:OMV589921 OCZ589872:OCZ589921 NTD589872:NTD589921 NJH589872:NJH589921 MZL589872:MZL589921 MPP589872:MPP589921 MFT589872:MFT589921 LVX589872:LVX589921 LMB589872:LMB589921 LCF589872:LCF589921 KSJ589872:KSJ589921 KIN589872:KIN589921 JYR589872:JYR589921 JOV589872:JOV589921 JEZ589872:JEZ589921 IVD589872:IVD589921 ILH589872:ILH589921 IBL589872:IBL589921 HRP589872:HRP589921 HHT589872:HHT589921 GXX589872:GXX589921 GOB589872:GOB589921 GEF589872:GEF589921 FUJ589872:FUJ589921 FKN589872:FKN589921 FAR589872:FAR589921 EQV589872:EQV589921 EGZ589872:EGZ589921 DXD589872:DXD589921 DNH589872:DNH589921 DDL589872:DDL589921 CTP589872:CTP589921 CJT589872:CJT589921 BZX589872:BZX589921 BQB589872:BQB589921 BGF589872:BGF589921 AWJ589872:AWJ589921 AMN589872:AMN589921 ACR589872:ACR589921 SV589872:SV589921 IZ589872:IZ589921 WVL524336:WVL524385 WLP524336:WLP524385 WBT524336:WBT524385 VRX524336:VRX524385 VIB524336:VIB524385 UYF524336:UYF524385 UOJ524336:UOJ524385 UEN524336:UEN524385 TUR524336:TUR524385 TKV524336:TKV524385 TAZ524336:TAZ524385 SRD524336:SRD524385 SHH524336:SHH524385 RXL524336:RXL524385 RNP524336:RNP524385 RDT524336:RDT524385 QTX524336:QTX524385 QKB524336:QKB524385 QAF524336:QAF524385 PQJ524336:PQJ524385 PGN524336:PGN524385 OWR524336:OWR524385 OMV524336:OMV524385 OCZ524336:OCZ524385 NTD524336:NTD524385 NJH524336:NJH524385 MZL524336:MZL524385 MPP524336:MPP524385 MFT524336:MFT524385 LVX524336:LVX524385 LMB524336:LMB524385 LCF524336:LCF524385 KSJ524336:KSJ524385 KIN524336:KIN524385 JYR524336:JYR524385 JOV524336:JOV524385 JEZ524336:JEZ524385 IVD524336:IVD524385 ILH524336:ILH524385 IBL524336:IBL524385 HRP524336:HRP524385 HHT524336:HHT524385 GXX524336:GXX524385 GOB524336:GOB524385 GEF524336:GEF524385 FUJ524336:FUJ524385 FKN524336:FKN524385 FAR524336:FAR524385 EQV524336:EQV524385 EGZ524336:EGZ524385 DXD524336:DXD524385 DNH524336:DNH524385 DDL524336:DDL524385 CTP524336:CTP524385 CJT524336:CJT524385 BZX524336:BZX524385 BQB524336:BQB524385 BGF524336:BGF524385 AWJ524336:AWJ524385 AMN524336:AMN524385 ACR524336:ACR524385 SV524336:SV524385 IZ524336:IZ524385 WVL458800:WVL458849 WLP458800:WLP458849 WBT458800:WBT458849 VRX458800:VRX458849 VIB458800:VIB458849 UYF458800:UYF458849 UOJ458800:UOJ458849 UEN458800:UEN458849 TUR458800:TUR458849 TKV458800:TKV458849 TAZ458800:TAZ458849 SRD458800:SRD458849 SHH458800:SHH458849 RXL458800:RXL458849 RNP458800:RNP458849 RDT458800:RDT458849 QTX458800:QTX458849 QKB458800:QKB458849 QAF458800:QAF458849 PQJ458800:PQJ458849 PGN458800:PGN458849 OWR458800:OWR458849 OMV458800:OMV458849 OCZ458800:OCZ458849 NTD458800:NTD458849 NJH458800:NJH458849 MZL458800:MZL458849 MPP458800:MPP458849 MFT458800:MFT458849 LVX458800:LVX458849 LMB458800:LMB458849 LCF458800:LCF458849 KSJ458800:KSJ458849 KIN458800:KIN458849 JYR458800:JYR458849 JOV458800:JOV458849 JEZ458800:JEZ458849 IVD458800:IVD458849 ILH458800:ILH458849 IBL458800:IBL458849 HRP458800:HRP458849 HHT458800:HHT458849 GXX458800:GXX458849 GOB458800:GOB458849 GEF458800:GEF458849 FUJ458800:FUJ458849 FKN458800:FKN458849 FAR458800:FAR458849 EQV458800:EQV458849 EGZ458800:EGZ458849 DXD458800:DXD458849 DNH458800:DNH458849 DDL458800:DDL458849 CTP458800:CTP458849 CJT458800:CJT458849 BZX458800:BZX458849 BQB458800:BQB458849 BGF458800:BGF458849 AWJ458800:AWJ458849 AMN458800:AMN458849 ACR458800:ACR458849 SV458800:SV458849 IZ458800:IZ458849 WVL393264:WVL393313 WLP393264:WLP393313 WBT393264:WBT393313 VRX393264:VRX393313 VIB393264:VIB393313 UYF393264:UYF393313 UOJ393264:UOJ393313 UEN393264:UEN393313 TUR393264:TUR393313 TKV393264:TKV393313 TAZ393264:TAZ393313 SRD393264:SRD393313 SHH393264:SHH393313 RXL393264:RXL393313 RNP393264:RNP393313 RDT393264:RDT393313 QTX393264:QTX393313 QKB393264:QKB393313 QAF393264:QAF393313 PQJ393264:PQJ393313 PGN393264:PGN393313 OWR393264:OWR393313 OMV393264:OMV393313 OCZ393264:OCZ393313 NTD393264:NTD393313 NJH393264:NJH393313 MZL393264:MZL393313 MPP393264:MPP393313 MFT393264:MFT393313 LVX393264:LVX393313 LMB393264:LMB393313 LCF393264:LCF393313 KSJ393264:KSJ393313 KIN393264:KIN393313 JYR393264:JYR393313 JOV393264:JOV393313 JEZ393264:JEZ393313 IVD393264:IVD393313 ILH393264:ILH393313 IBL393264:IBL393313 HRP393264:HRP393313 HHT393264:HHT393313 GXX393264:GXX393313 GOB393264:GOB393313 GEF393264:GEF393313 FUJ393264:FUJ393313 FKN393264:FKN393313 FAR393264:FAR393313 EQV393264:EQV393313 EGZ393264:EGZ393313 DXD393264:DXD393313 DNH393264:DNH393313 DDL393264:DDL393313 CTP393264:CTP393313 CJT393264:CJT393313 BZX393264:BZX393313 BQB393264:BQB393313 BGF393264:BGF393313 AWJ393264:AWJ393313 AMN393264:AMN393313 ACR393264:ACR393313 SV393264:SV393313 IZ393264:IZ393313 WVL327728:WVL327777 WLP327728:WLP327777 WBT327728:WBT327777 VRX327728:VRX327777 VIB327728:VIB327777 UYF327728:UYF327777 UOJ327728:UOJ327777 UEN327728:UEN327777 TUR327728:TUR327777 TKV327728:TKV327777 TAZ327728:TAZ327777 SRD327728:SRD327777 SHH327728:SHH327777 RXL327728:RXL327777 RNP327728:RNP327777 RDT327728:RDT327777 QTX327728:QTX327777 QKB327728:QKB327777 QAF327728:QAF327777 PQJ327728:PQJ327777 PGN327728:PGN327777 OWR327728:OWR327777 OMV327728:OMV327777 OCZ327728:OCZ327777 NTD327728:NTD327777 NJH327728:NJH327777 MZL327728:MZL327777 MPP327728:MPP327777 MFT327728:MFT327777 LVX327728:LVX327777 LMB327728:LMB327777 LCF327728:LCF327777 KSJ327728:KSJ327777 KIN327728:KIN327777 JYR327728:JYR327777 JOV327728:JOV327777 JEZ327728:JEZ327777 IVD327728:IVD327777 ILH327728:ILH327777 IBL327728:IBL327777 HRP327728:HRP327777 HHT327728:HHT327777 GXX327728:GXX327777 GOB327728:GOB327777 GEF327728:GEF327777 FUJ327728:FUJ327777 FKN327728:FKN327777 FAR327728:FAR327777 EQV327728:EQV327777 EGZ327728:EGZ327777 DXD327728:DXD327777 DNH327728:DNH327777 DDL327728:DDL327777 CTP327728:CTP327777 CJT327728:CJT327777 BZX327728:BZX327777 BQB327728:BQB327777 BGF327728:BGF327777 AWJ327728:AWJ327777 AMN327728:AMN327777 ACR327728:ACR327777 SV327728:SV327777 IZ327728:IZ327777 WVL262192:WVL262241 WLP262192:WLP262241 WBT262192:WBT262241 VRX262192:VRX262241 VIB262192:VIB262241 UYF262192:UYF262241 UOJ262192:UOJ262241 UEN262192:UEN262241 TUR262192:TUR262241 TKV262192:TKV262241 TAZ262192:TAZ262241 SRD262192:SRD262241 SHH262192:SHH262241 RXL262192:RXL262241 RNP262192:RNP262241 RDT262192:RDT262241 QTX262192:QTX262241 QKB262192:QKB262241 QAF262192:QAF262241 PQJ262192:PQJ262241 PGN262192:PGN262241 OWR262192:OWR262241 OMV262192:OMV262241 OCZ262192:OCZ262241 NTD262192:NTD262241 NJH262192:NJH262241 MZL262192:MZL262241 MPP262192:MPP262241 MFT262192:MFT262241 LVX262192:LVX262241 LMB262192:LMB262241 LCF262192:LCF262241 KSJ262192:KSJ262241 KIN262192:KIN262241 JYR262192:JYR262241 JOV262192:JOV262241 JEZ262192:JEZ262241 IVD262192:IVD262241 ILH262192:ILH262241 IBL262192:IBL262241 HRP262192:HRP262241 HHT262192:HHT262241 GXX262192:GXX262241 GOB262192:GOB262241 GEF262192:GEF262241 FUJ262192:FUJ262241 FKN262192:FKN262241 FAR262192:FAR262241 EQV262192:EQV262241 EGZ262192:EGZ262241 DXD262192:DXD262241 DNH262192:DNH262241 DDL262192:DDL262241 CTP262192:CTP262241 CJT262192:CJT262241 BZX262192:BZX262241 BQB262192:BQB262241 BGF262192:BGF262241 AWJ262192:AWJ262241 AMN262192:AMN262241 ACR262192:ACR262241 SV262192:SV262241 IZ262192:IZ262241 WVL196656:WVL196705 WLP196656:WLP196705 WBT196656:WBT196705 VRX196656:VRX196705 VIB196656:VIB196705 UYF196656:UYF196705 UOJ196656:UOJ196705 UEN196656:UEN196705 TUR196656:TUR196705 TKV196656:TKV196705 TAZ196656:TAZ196705 SRD196656:SRD196705 SHH196656:SHH196705 RXL196656:RXL196705 RNP196656:RNP196705 RDT196656:RDT196705 QTX196656:QTX196705 QKB196656:QKB196705 QAF196656:QAF196705 PQJ196656:PQJ196705 PGN196656:PGN196705 OWR196656:OWR196705 OMV196656:OMV196705 OCZ196656:OCZ196705 NTD196656:NTD196705 NJH196656:NJH196705 MZL196656:MZL196705 MPP196656:MPP196705 MFT196656:MFT196705 LVX196656:LVX196705 LMB196656:LMB196705 LCF196656:LCF196705 KSJ196656:KSJ196705 KIN196656:KIN196705 JYR196656:JYR196705 JOV196656:JOV196705 JEZ196656:JEZ196705 IVD196656:IVD196705 ILH196656:ILH196705 IBL196656:IBL196705 HRP196656:HRP196705 HHT196656:HHT196705 GXX196656:GXX196705 GOB196656:GOB196705 GEF196656:GEF196705 FUJ196656:FUJ196705 FKN196656:FKN196705 FAR196656:FAR196705 EQV196656:EQV196705 EGZ196656:EGZ196705 DXD196656:DXD196705 DNH196656:DNH196705 DDL196656:DDL196705 CTP196656:CTP196705 CJT196656:CJT196705 BZX196656:BZX196705 BQB196656:BQB196705 BGF196656:BGF196705 AWJ196656:AWJ196705 AMN196656:AMN196705 ACR196656:ACR196705 SV196656:SV196705 IZ196656:IZ196705 WVL131120:WVL131169 WLP131120:WLP131169 WBT131120:WBT131169 VRX131120:VRX131169 VIB131120:VIB131169 UYF131120:UYF131169 UOJ131120:UOJ131169 UEN131120:UEN131169 TUR131120:TUR131169 TKV131120:TKV131169 TAZ131120:TAZ131169 SRD131120:SRD131169 SHH131120:SHH131169 RXL131120:RXL131169 RNP131120:RNP131169 RDT131120:RDT131169 QTX131120:QTX131169 QKB131120:QKB131169 QAF131120:QAF131169 PQJ131120:PQJ131169 PGN131120:PGN131169 OWR131120:OWR131169 OMV131120:OMV131169 OCZ131120:OCZ131169 NTD131120:NTD131169 NJH131120:NJH131169 MZL131120:MZL131169 MPP131120:MPP131169 MFT131120:MFT131169 LVX131120:LVX131169 LMB131120:LMB131169 LCF131120:LCF131169 KSJ131120:KSJ131169 KIN131120:KIN131169 JYR131120:JYR131169 JOV131120:JOV131169 JEZ131120:JEZ131169 IVD131120:IVD131169 ILH131120:ILH131169 IBL131120:IBL131169 HRP131120:HRP131169 HHT131120:HHT131169 GXX131120:GXX131169 GOB131120:GOB131169 GEF131120:GEF131169 FUJ131120:FUJ131169 FKN131120:FKN131169 FAR131120:FAR131169 EQV131120:EQV131169 EGZ131120:EGZ131169 DXD131120:DXD131169 DNH131120:DNH131169 DDL131120:DDL131169 CTP131120:CTP131169 CJT131120:CJT131169 BZX131120:BZX131169 BQB131120:BQB131169 BGF131120:BGF131169 AWJ131120:AWJ131169 AMN131120:AMN131169 ACR131120:ACR131169 SV131120:SV131169 IZ131120:IZ131169 WVL65584:WVL65633 WLP65584:WLP65633 WBT65584:WBT65633 VRX65584:VRX65633 VIB65584:VIB65633 UYF65584:UYF65633 UOJ65584:UOJ65633 UEN65584:UEN65633 TUR65584:TUR65633 TKV65584:TKV65633 TAZ65584:TAZ65633 SRD65584:SRD65633 SHH65584:SHH65633 RXL65584:RXL65633 RNP65584:RNP65633 RDT65584:RDT65633 QTX65584:QTX65633 QKB65584:QKB65633 QAF65584:QAF65633 PQJ65584:PQJ65633 PGN65584:PGN65633 OWR65584:OWR65633 OMV65584:OMV65633 OCZ65584:OCZ65633 NTD65584:NTD65633 NJH65584:NJH65633 MZL65584:MZL65633 MPP65584:MPP65633 MFT65584:MFT65633 LVX65584:LVX65633 LMB65584:LMB65633 LCF65584:LCF65633 KSJ65584:KSJ65633 KIN65584:KIN65633 JYR65584:JYR65633 JOV65584:JOV65633 JEZ65584:JEZ65633 IVD65584:IVD65633 ILH65584:ILH65633 IBL65584:IBL65633 HRP65584:HRP65633 HHT65584:HHT65633 GXX65584:GXX65633 GOB65584:GOB65633 GEF65584:GEF65633 FUJ65584:FUJ65633 FKN65584:FKN65633 FAR65584:FAR65633 EQV65584:EQV65633 EGZ65584:EGZ65633 DXD65584:DXD65633 DNH65584:DNH65633 DDL65584:DDL65633 CTP65584:CTP65633 CJT65584:CJT65633 BZX65584:BZX65633 BQB65584:BQB65633 BGF65584:BGF65633 AWJ65584:AWJ65633 AMN65584:AMN65633 ACR65584:ACR65633 SV65584:SV65633 IZ65584:IZ65633 WVL27:WVL95 WLP27:WLP95 WBT27:WBT95 VRX27:VRX95 VIB27:VIB95 UYF27:UYF95 UOJ27:UOJ95 UEN27:UEN95 TUR27:TUR95 TKV27:TKV95 TAZ27:TAZ95 SRD27:SRD95 SHH27:SHH95 RXL27:RXL95 RNP27:RNP95 RDT27:RDT95 QTX27:QTX95 QKB27:QKB95 QAF27:QAF95 PQJ27:PQJ95 PGN27:PGN95 OWR27:OWR95 OMV27:OMV95 OCZ27:OCZ95 NTD27:NTD95 NJH27:NJH95 MZL27:MZL95 MPP27:MPP95 MFT27:MFT95 LVX27:LVX95 LMB27:LMB95 LCF27:LCF95 KSJ27:KSJ95 KIN27:KIN95 JYR27:JYR95 JOV27:JOV95 JEZ27:JEZ95 IVD27:IVD95 ILH27:ILH95 IBL27:IBL95 HRP27:HRP95 HHT27:HHT95 GXX27:GXX95 GOB27:GOB95 GEF27:GEF95 FUJ27:FUJ95 FKN27:FKN95 FAR27:FAR95 EQV27:EQV95 EGZ27:EGZ95 DXD27:DXD95 DNH27:DNH95 DDL27:DDL95 CTP27:CTP95 CJT27:CJT95 BZX27:BZX95 BQB27:BQB95 BGF27:BGF95 AWJ27:AWJ95 AMN27:AMN95 ACR27:ACR95 SV27:SV95 IZ27:IZ95" xr:uid="{918B917D-81C5-4A7A-8093-557EA33E011D}">
      <formula1>$E$94:$E$97</formula1>
    </dataValidation>
  </dataValidations>
  <pageMargins left="0.70866141732283472" right="0.70866141732283472" top="0.74803149606299213" bottom="0.74803149606299213" header="0.31496062992125984" footer="0.31496062992125984"/>
  <pageSetup paperSize="9" scale="51" fitToHeight="0" orientation="portrait" r:id="rId1"/>
  <headerFooter>
    <oddHeader>&amp;C&amp;"Helvetica,Normale"Scheda di calcolo della richiesta di finanziamento
&amp;"Helvetica,Grassetto"&amp;14Tipologia Alloggi
Locazione permanente&amp;R&amp;"Helvetica,Normale"&amp;13ALLEGATO A4.3</oddHeader>
    <oddFooter>&amp;RPag. &amp;P di &amp;N</oddFooter>
  </headerFooter>
  <rowBreaks count="1" manualBreakCount="1">
    <brk id="50" max="17" man="1"/>
  </rowBreaks>
  <ignoredErrors>
    <ignoredError sqref="K12 J12:J15 Q11 O14:O15" unlockedFormula="1"/>
    <ignoredError sqref="K91:M91" formulaRange="1"/>
    <ignoredError sqref="Q71:Q90 N92 Q21:Q48 Q91"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C367-E9A6-482D-B4AE-D5629649E499}">
  <sheetPr codeName="Foglio3">
    <pageSetUpPr fitToPage="1"/>
  </sheetPr>
  <dimension ref="A1:S148"/>
  <sheetViews>
    <sheetView topLeftCell="E1" zoomScale="85" zoomScaleNormal="85" zoomScaleSheetLayoutView="90" zoomScalePageLayoutView="85" workbookViewId="0">
      <selection activeCell="R128" sqref="R128:R130"/>
    </sheetView>
  </sheetViews>
  <sheetFormatPr defaultColWidth="9.140625" defaultRowHeight="14.25"/>
  <cols>
    <col min="1" max="4" width="9.140625" style="100" hidden="1" customWidth="1"/>
    <col min="5" max="8" width="10.28515625" style="98" customWidth="1"/>
    <col min="9" max="11" width="12.7109375" style="98" customWidth="1"/>
    <col min="12" max="14" width="10.85546875" style="98" customWidth="1"/>
    <col min="15" max="15" width="11.85546875" style="98" customWidth="1"/>
    <col min="16" max="16" width="16.85546875" style="98" customWidth="1"/>
    <col min="17" max="17" width="15" style="98" customWidth="1"/>
    <col min="18" max="18" width="14.7109375" style="98" bestFit="1" customWidth="1"/>
    <col min="19" max="19" width="12.42578125" style="98" customWidth="1"/>
    <col min="20" max="20" width="9.140625" style="98"/>
    <col min="21" max="23" width="12.7109375" style="98" customWidth="1"/>
    <col min="24" max="251" width="9.140625" style="98"/>
    <col min="252" max="255" width="0" style="98" hidden="1" customWidth="1"/>
    <col min="256" max="256" width="4.5703125" style="98" customWidth="1"/>
    <col min="257" max="257" width="5.7109375" style="98" customWidth="1"/>
    <col min="258" max="262" width="4.7109375" style="98" customWidth="1"/>
    <col min="263" max="264" width="7.7109375" style="98" customWidth="1"/>
    <col min="265" max="265" width="11.28515625" style="98" customWidth="1"/>
    <col min="266" max="266" width="9.85546875" style="98" customWidth="1"/>
    <col min="267" max="267" width="10" style="98" customWidth="1"/>
    <col min="268" max="268" width="8.7109375" style="98" customWidth="1"/>
    <col min="269" max="269" width="13.5703125" style="98" customWidth="1"/>
    <col min="270" max="270" width="13.28515625" style="98" customWidth="1"/>
    <col min="271" max="272" width="12.5703125" style="98" customWidth="1"/>
    <col min="273" max="273" width="7.85546875" style="98" customWidth="1"/>
    <col min="274" max="274" width="13.5703125" style="98" customWidth="1"/>
    <col min="275" max="275" width="8.85546875" style="98" customWidth="1"/>
    <col min="276" max="507" width="9.140625" style="98"/>
    <col min="508" max="511" width="0" style="98" hidden="1" customWidth="1"/>
    <col min="512" max="512" width="4.5703125" style="98" customWidth="1"/>
    <col min="513" max="513" width="5.7109375" style="98" customWidth="1"/>
    <col min="514" max="518" width="4.7109375" style="98" customWidth="1"/>
    <col min="519" max="520" width="7.7109375" style="98" customWidth="1"/>
    <col min="521" max="521" width="11.28515625" style="98" customWidth="1"/>
    <col min="522" max="522" width="9.85546875" style="98" customWidth="1"/>
    <col min="523" max="523" width="10" style="98" customWidth="1"/>
    <col min="524" max="524" width="8.7109375" style="98" customWidth="1"/>
    <col min="525" max="525" width="13.5703125" style="98" customWidth="1"/>
    <col min="526" max="526" width="13.28515625" style="98" customWidth="1"/>
    <col min="527" max="528" width="12.5703125" style="98" customWidth="1"/>
    <col min="529" max="529" width="7.85546875" style="98" customWidth="1"/>
    <col min="530" max="530" width="13.5703125" style="98" customWidth="1"/>
    <col min="531" max="531" width="8.85546875" style="98" customWidth="1"/>
    <col min="532" max="763" width="9.140625" style="98"/>
    <col min="764" max="767" width="0" style="98" hidden="1" customWidth="1"/>
    <col min="768" max="768" width="4.5703125" style="98" customWidth="1"/>
    <col min="769" max="769" width="5.7109375" style="98" customWidth="1"/>
    <col min="770" max="774" width="4.7109375" style="98" customWidth="1"/>
    <col min="775" max="776" width="7.7109375" style="98" customWidth="1"/>
    <col min="777" max="777" width="11.28515625" style="98" customWidth="1"/>
    <col min="778" max="778" width="9.85546875" style="98" customWidth="1"/>
    <col min="779" max="779" width="10" style="98" customWidth="1"/>
    <col min="780" max="780" width="8.7109375" style="98" customWidth="1"/>
    <col min="781" max="781" width="13.5703125" style="98" customWidth="1"/>
    <col min="782" max="782" width="13.28515625" style="98" customWidth="1"/>
    <col min="783" max="784" width="12.5703125" style="98" customWidth="1"/>
    <col min="785" max="785" width="7.85546875" style="98" customWidth="1"/>
    <col min="786" max="786" width="13.5703125" style="98" customWidth="1"/>
    <col min="787" max="787" width="8.85546875" style="98" customWidth="1"/>
    <col min="788" max="1019" width="9.140625" style="98"/>
    <col min="1020" max="1023" width="0" style="98" hidden="1" customWidth="1"/>
    <col min="1024" max="1024" width="4.5703125" style="98" customWidth="1"/>
    <col min="1025" max="1025" width="5.7109375" style="98" customWidth="1"/>
    <col min="1026" max="1030" width="4.7109375" style="98" customWidth="1"/>
    <col min="1031" max="1032" width="7.7109375" style="98" customWidth="1"/>
    <col min="1033" max="1033" width="11.28515625" style="98" customWidth="1"/>
    <col min="1034" max="1034" width="9.85546875" style="98" customWidth="1"/>
    <col min="1035" max="1035" width="10" style="98" customWidth="1"/>
    <col min="1036" max="1036" width="8.7109375" style="98" customWidth="1"/>
    <col min="1037" max="1037" width="13.5703125" style="98" customWidth="1"/>
    <col min="1038" max="1038" width="13.28515625" style="98" customWidth="1"/>
    <col min="1039" max="1040" width="12.5703125" style="98" customWidth="1"/>
    <col min="1041" max="1041" width="7.85546875" style="98" customWidth="1"/>
    <col min="1042" max="1042" width="13.5703125" style="98" customWidth="1"/>
    <col min="1043" max="1043" width="8.85546875" style="98" customWidth="1"/>
    <col min="1044" max="1275" width="9.140625" style="98"/>
    <col min="1276" max="1279" width="0" style="98" hidden="1" customWidth="1"/>
    <col min="1280" max="1280" width="4.5703125" style="98" customWidth="1"/>
    <col min="1281" max="1281" width="5.7109375" style="98" customWidth="1"/>
    <col min="1282" max="1286" width="4.7109375" style="98" customWidth="1"/>
    <col min="1287" max="1288" width="7.7109375" style="98" customWidth="1"/>
    <col min="1289" max="1289" width="11.28515625" style="98" customWidth="1"/>
    <col min="1290" max="1290" width="9.85546875" style="98" customWidth="1"/>
    <col min="1291" max="1291" width="10" style="98" customWidth="1"/>
    <col min="1292" max="1292" width="8.7109375" style="98" customWidth="1"/>
    <col min="1293" max="1293" width="13.5703125" style="98" customWidth="1"/>
    <col min="1294" max="1294" width="13.28515625" style="98" customWidth="1"/>
    <col min="1295" max="1296" width="12.5703125" style="98" customWidth="1"/>
    <col min="1297" max="1297" width="7.85546875" style="98" customWidth="1"/>
    <col min="1298" max="1298" width="13.5703125" style="98" customWidth="1"/>
    <col min="1299" max="1299" width="8.85546875" style="98" customWidth="1"/>
    <col min="1300" max="1531" width="9.140625" style="98"/>
    <col min="1532" max="1535" width="0" style="98" hidden="1" customWidth="1"/>
    <col min="1536" max="1536" width="4.5703125" style="98" customWidth="1"/>
    <col min="1537" max="1537" width="5.7109375" style="98" customWidth="1"/>
    <col min="1538" max="1542" width="4.7109375" style="98" customWidth="1"/>
    <col min="1543" max="1544" width="7.7109375" style="98" customWidth="1"/>
    <col min="1545" max="1545" width="11.28515625" style="98" customWidth="1"/>
    <col min="1546" max="1546" width="9.85546875" style="98" customWidth="1"/>
    <col min="1547" max="1547" width="10" style="98" customWidth="1"/>
    <col min="1548" max="1548" width="8.7109375" style="98" customWidth="1"/>
    <col min="1549" max="1549" width="13.5703125" style="98" customWidth="1"/>
    <col min="1550" max="1550" width="13.28515625" style="98" customWidth="1"/>
    <col min="1551" max="1552" width="12.5703125" style="98" customWidth="1"/>
    <col min="1553" max="1553" width="7.85546875" style="98" customWidth="1"/>
    <col min="1554" max="1554" width="13.5703125" style="98" customWidth="1"/>
    <col min="1555" max="1555" width="8.85546875" style="98" customWidth="1"/>
    <col min="1556" max="1787" width="9.140625" style="98"/>
    <col min="1788" max="1791" width="0" style="98" hidden="1" customWidth="1"/>
    <col min="1792" max="1792" width="4.5703125" style="98" customWidth="1"/>
    <col min="1793" max="1793" width="5.7109375" style="98" customWidth="1"/>
    <col min="1794" max="1798" width="4.7109375" style="98" customWidth="1"/>
    <col min="1799" max="1800" width="7.7109375" style="98" customWidth="1"/>
    <col min="1801" max="1801" width="11.28515625" style="98" customWidth="1"/>
    <col min="1802" max="1802" width="9.85546875" style="98" customWidth="1"/>
    <col min="1803" max="1803" width="10" style="98" customWidth="1"/>
    <col min="1804" max="1804" width="8.7109375" style="98" customWidth="1"/>
    <col min="1805" max="1805" width="13.5703125" style="98" customWidth="1"/>
    <col min="1806" max="1806" width="13.28515625" style="98" customWidth="1"/>
    <col min="1807" max="1808" width="12.5703125" style="98" customWidth="1"/>
    <col min="1809" max="1809" width="7.85546875" style="98" customWidth="1"/>
    <col min="1810" max="1810" width="13.5703125" style="98" customWidth="1"/>
    <col min="1811" max="1811" width="8.85546875" style="98" customWidth="1"/>
    <col min="1812" max="2043" width="9.140625" style="98"/>
    <col min="2044" max="2047" width="0" style="98" hidden="1" customWidth="1"/>
    <col min="2048" max="2048" width="4.5703125" style="98" customWidth="1"/>
    <col min="2049" max="2049" width="5.7109375" style="98" customWidth="1"/>
    <col min="2050" max="2054" width="4.7109375" style="98" customWidth="1"/>
    <col min="2055" max="2056" width="7.7109375" style="98" customWidth="1"/>
    <col min="2057" max="2057" width="11.28515625" style="98" customWidth="1"/>
    <col min="2058" max="2058" width="9.85546875" style="98" customWidth="1"/>
    <col min="2059" max="2059" width="10" style="98" customWidth="1"/>
    <col min="2060" max="2060" width="8.7109375" style="98" customWidth="1"/>
    <col min="2061" max="2061" width="13.5703125" style="98" customWidth="1"/>
    <col min="2062" max="2062" width="13.28515625" style="98" customWidth="1"/>
    <col min="2063" max="2064" width="12.5703125" style="98" customWidth="1"/>
    <col min="2065" max="2065" width="7.85546875" style="98" customWidth="1"/>
    <col min="2066" max="2066" width="13.5703125" style="98" customWidth="1"/>
    <col min="2067" max="2067" width="8.85546875" style="98" customWidth="1"/>
    <col min="2068" max="2299" width="9.140625" style="98"/>
    <col min="2300" max="2303" width="0" style="98" hidden="1" customWidth="1"/>
    <col min="2304" max="2304" width="4.5703125" style="98" customWidth="1"/>
    <col min="2305" max="2305" width="5.7109375" style="98" customWidth="1"/>
    <col min="2306" max="2310" width="4.7109375" style="98" customWidth="1"/>
    <col min="2311" max="2312" width="7.7109375" style="98" customWidth="1"/>
    <col min="2313" max="2313" width="11.28515625" style="98" customWidth="1"/>
    <col min="2314" max="2314" width="9.85546875" style="98" customWidth="1"/>
    <col min="2315" max="2315" width="10" style="98" customWidth="1"/>
    <col min="2316" max="2316" width="8.7109375" style="98" customWidth="1"/>
    <col min="2317" max="2317" width="13.5703125" style="98" customWidth="1"/>
    <col min="2318" max="2318" width="13.28515625" style="98" customWidth="1"/>
    <col min="2319" max="2320" width="12.5703125" style="98" customWidth="1"/>
    <col min="2321" max="2321" width="7.85546875" style="98" customWidth="1"/>
    <col min="2322" max="2322" width="13.5703125" style="98" customWidth="1"/>
    <col min="2323" max="2323" width="8.85546875" style="98" customWidth="1"/>
    <col min="2324" max="2555" width="9.140625" style="98"/>
    <col min="2556" max="2559" width="0" style="98" hidden="1" customWidth="1"/>
    <col min="2560" max="2560" width="4.5703125" style="98" customWidth="1"/>
    <col min="2561" max="2561" width="5.7109375" style="98" customWidth="1"/>
    <col min="2562" max="2566" width="4.7109375" style="98" customWidth="1"/>
    <col min="2567" max="2568" width="7.7109375" style="98" customWidth="1"/>
    <col min="2569" max="2569" width="11.28515625" style="98" customWidth="1"/>
    <col min="2570" max="2570" width="9.85546875" style="98" customWidth="1"/>
    <col min="2571" max="2571" width="10" style="98" customWidth="1"/>
    <col min="2572" max="2572" width="8.7109375" style="98" customWidth="1"/>
    <col min="2573" max="2573" width="13.5703125" style="98" customWidth="1"/>
    <col min="2574" max="2574" width="13.28515625" style="98" customWidth="1"/>
    <col min="2575" max="2576" width="12.5703125" style="98" customWidth="1"/>
    <col min="2577" max="2577" width="7.85546875" style="98" customWidth="1"/>
    <col min="2578" max="2578" width="13.5703125" style="98" customWidth="1"/>
    <col min="2579" max="2579" width="8.85546875" style="98" customWidth="1"/>
    <col min="2580" max="2811" width="9.140625" style="98"/>
    <col min="2812" max="2815" width="0" style="98" hidden="1" customWidth="1"/>
    <col min="2816" max="2816" width="4.5703125" style="98" customWidth="1"/>
    <col min="2817" max="2817" width="5.7109375" style="98" customWidth="1"/>
    <col min="2818" max="2822" width="4.7109375" style="98" customWidth="1"/>
    <col min="2823" max="2824" width="7.7109375" style="98" customWidth="1"/>
    <col min="2825" max="2825" width="11.28515625" style="98" customWidth="1"/>
    <col min="2826" max="2826" width="9.85546875" style="98" customWidth="1"/>
    <col min="2827" max="2827" width="10" style="98" customWidth="1"/>
    <col min="2828" max="2828" width="8.7109375" style="98" customWidth="1"/>
    <col min="2829" max="2829" width="13.5703125" style="98" customWidth="1"/>
    <col min="2830" max="2830" width="13.28515625" style="98" customWidth="1"/>
    <col min="2831" max="2832" width="12.5703125" style="98" customWidth="1"/>
    <col min="2833" max="2833" width="7.85546875" style="98" customWidth="1"/>
    <col min="2834" max="2834" width="13.5703125" style="98" customWidth="1"/>
    <col min="2835" max="2835" width="8.85546875" style="98" customWidth="1"/>
    <col min="2836" max="3067" width="9.140625" style="98"/>
    <col min="3068" max="3071" width="0" style="98" hidden="1" customWidth="1"/>
    <col min="3072" max="3072" width="4.5703125" style="98" customWidth="1"/>
    <col min="3073" max="3073" width="5.7109375" style="98" customWidth="1"/>
    <col min="3074" max="3078" width="4.7109375" style="98" customWidth="1"/>
    <col min="3079" max="3080" width="7.7109375" style="98" customWidth="1"/>
    <col min="3081" max="3081" width="11.28515625" style="98" customWidth="1"/>
    <col min="3082" max="3082" width="9.85546875" style="98" customWidth="1"/>
    <col min="3083" max="3083" width="10" style="98" customWidth="1"/>
    <col min="3084" max="3084" width="8.7109375" style="98" customWidth="1"/>
    <col min="3085" max="3085" width="13.5703125" style="98" customWidth="1"/>
    <col min="3086" max="3086" width="13.28515625" style="98" customWidth="1"/>
    <col min="3087" max="3088" width="12.5703125" style="98" customWidth="1"/>
    <col min="3089" max="3089" width="7.85546875" style="98" customWidth="1"/>
    <col min="3090" max="3090" width="13.5703125" style="98" customWidth="1"/>
    <col min="3091" max="3091" width="8.85546875" style="98" customWidth="1"/>
    <col min="3092" max="3323" width="9.140625" style="98"/>
    <col min="3324" max="3327" width="0" style="98" hidden="1" customWidth="1"/>
    <col min="3328" max="3328" width="4.5703125" style="98" customWidth="1"/>
    <col min="3329" max="3329" width="5.7109375" style="98" customWidth="1"/>
    <col min="3330" max="3334" width="4.7109375" style="98" customWidth="1"/>
    <col min="3335" max="3336" width="7.7109375" style="98" customWidth="1"/>
    <col min="3337" max="3337" width="11.28515625" style="98" customWidth="1"/>
    <col min="3338" max="3338" width="9.85546875" style="98" customWidth="1"/>
    <col min="3339" max="3339" width="10" style="98" customWidth="1"/>
    <col min="3340" max="3340" width="8.7109375" style="98" customWidth="1"/>
    <col min="3341" max="3341" width="13.5703125" style="98" customWidth="1"/>
    <col min="3342" max="3342" width="13.28515625" style="98" customWidth="1"/>
    <col min="3343" max="3344" width="12.5703125" style="98" customWidth="1"/>
    <col min="3345" max="3345" width="7.85546875" style="98" customWidth="1"/>
    <col min="3346" max="3346" width="13.5703125" style="98" customWidth="1"/>
    <col min="3347" max="3347" width="8.85546875" style="98" customWidth="1"/>
    <col min="3348" max="3579" width="9.140625" style="98"/>
    <col min="3580" max="3583" width="0" style="98" hidden="1" customWidth="1"/>
    <col min="3584" max="3584" width="4.5703125" style="98" customWidth="1"/>
    <col min="3585" max="3585" width="5.7109375" style="98" customWidth="1"/>
    <col min="3586" max="3590" width="4.7109375" style="98" customWidth="1"/>
    <col min="3591" max="3592" width="7.7109375" style="98" customWidth="1"/>
    <col min="3593" max="3593" width="11.28515625" style="98" customWidth="1"/>
    <col min="3594" max="3594" width="9.85546875" style="98" customWidth="1"/>
    <col min="3595" max="3595" width="10" style="98" customWidth="1"/>
    <col min="3596" max="3596" width="8.7109375" style="98" customWidth="1"/>
    <col min="3597" max="3597" width="13.5703125" style="98" customWidth="1"/>
    <col min="3598" max="3598" width="13.28515625" style="98" customWidth="1"/>
    <col min="3599" max="3600" width="12.5703125" style="98" customWidth="1"/>
    <col min="3601" max="3601" width="7.85546875" style="98" customWidth="1"/>
    <col min="3602" max="3602" width="13.5703125" style="98" customWidth="1"/>
    <col min="3603" max="3603" width="8.85546875" style="98" customWidth="1"/>
    <col min="3604" max="3835" width="9.140625" style="98"/>
    <col min="3836" max="3839" width="0" style="98" hidden="1" customWidth="1"/>
    <col min="3840" max="3840" width="4.5703125" style="98" customWidth="1"/>
    <col min="3841" max="3841" width="5.7109375" style="98" customWidth="1"/>
    <col min="3842" max="3846" width="4.7109375" style="98" customWidth="1"/>
    <col min="3847" max="3848" width="7.7109375" style="98" customWidth="1"/>
    <col min="3849" max="3849" width="11.28515625" style="98" customWidth="1"/>
    <col min="3850" max="3850" width="9.85546875" style="98" customWidth="1"/>
    <col min="3851" max="3851" width="10" style="98" customWidth="1"/>
    <col min="3852" max="3852" width="8.7109375" style="98" customWidth="1"/>
    <col min="3853" max="3853" width="13.5703125" style="98" customWidth="1"/>
    <col min="3854" max="3854" width="13.28515625" style="98" customWidth="1"/>
    <col min="3855" max="3856" width="12.5703125" style="98" customWidth="1"/>
    <col min="3857" max="3857" width="7.85546875" style="98" customWidth="1"/>
    <col min="3858" max="3858" width="13.5703125" style="98" customWidth="1"/>
    <col min="3859" max="3859" width="8.85546875" style="98" customWidth="1"/>
    <col min="3860" max="4091" width="9.140625" style="98"/>
    <col min="4092" max="4095" width="0" style="98" hidden="1" customWidth="1"/>
    <col min="4096" max="4096" width="4.5703125" style="98" customWidth="1"/>
    <col min="4097" max="4097" width="5.7109375" style="98" customWidth="1"/>
    <col min="4098" max="4102" width="4.7109375" style="98" customWidth="1"/>
    <col min="4103" max="4104" width="7.7109375" style="98" customWidth="1"/>
    <col min="4105" max="4105" width="11.28515625" style="98" customWidth="1"/>
    <col min="4106" max="4106" width="9.85546875" style="98" customWidth="1"/>
    <col min="4107" max="4107" width="10" style="98" customWidth="1"/>
    <col min="4108" max="4108" width="8.7109375" style="98" customWidth="1"/>
    <col min="4109" max="4109" width="13.5703125" style="98" customWidth="1"/>
    <col min="4110" max="4110" width="13.28515625" style="98" customWidth="1"/>
    <col min="4111" max="4112" width="12.5703125" style="98" customWidth="1"/>
    <col min="4113" max="4113" width="7.85546875" style="98" customWidth="1"/>
    <col min="4114" max="4114" width="13.5703125" style="98" customWidth="1"/>
    <col min="4115" max="4115" width="8.85546875" style="98" customWidth="1"/>
    <col min="4116" max="4347" width="9.140625" style="98"/>
    <col min="4348" max="4351" width="0" style="98" hidden="1" customWidth="1"/>
    <col min="4352" max="4352" width="4.5703125" style="98" customWidth="1"/>
    <col min="4353" max="4353" width="5.7109375" style="98" customWidth="1"/>
    <col min="4354" max="4358" width="4.7109375" style="98" customWidth="1"/>
    <col min="4359" max="4360" width="7.7109375" style="98" customWidth="1"/>
    <col min="4361" max="4361" width="11.28515625" style="98" customWidth="1"/>
    <col min="4362" max="4362" width="9.85546875" style="98" customWidth="1"/>
    <col min="4363" max="4363" width="10" style="98" customWidth="1"/>
    <col min="4364" max="4364" width="8.7109375" style="98" customWidth="1"/>
    <col min="4365" max="4365" width="13.5703125" style="98" customWidth="1"/>
    <col min="4366" max="4366" width="13.28515625" style="98" customWidth="1"/>
    <col min="4367" max="4368" width="12.5703125" style="98" customWidth="1"/>
    <col min="4369" max="4369" width="7.85546875" style="98" customWidth="1"/>
    <col min="4370" max="4370" width="13.5703125" style="98" customWidth="1"/>
    <col min="4371" max="4371" width="8.85546875" style="98" customWidth="1"/>
    <col min="4372" max="4603" width="9.140625" style="98"/>
    <col min="4604" max="4607" width="0" style="98" hidden="1" customWidth="1"/>
    <col min="4608" max="4608" width="4.5703125" style="98" customWidth="1"/>
    <col min="4609" max="4609" width="5.7109375" style="98" customWidth="1"/>
    <col min="4610" max="4614" width="4.7109375" style="98" customWidth="1"/>
    <col min="4615" max="4616" width="7.7109375" style="98" customWidth="1"/>
    <col min="4617" max="4617" width="11.28515625" style="98" customWidth="1"/>
    <col min="4618" max="4618" width="9.85546875" style="98" customWidth="1"/>
    <col min="4619" max="4619" width="10" style="98" customWidth="1"/>
    <col min="4620" max="4620" width="8.7109375" style="98" customWidth="1"/>
    <col min="4621" max="4621" width="13.5703125" style="98" customWidth="1"/>
    <col min="4622" max="4622" width="13.28515625" style="98" customWidth="1"/>
    <col min="4623" max="4624" width="12.5703125" style="98" customWidth="1"/>
    <col min="4625" max="4625" width="7.85546875" style="98" customWidth="1"/>
    <col min="4626" max="4626" width="13.5703125" style="98" customWidth="1"/>
    <col min="4627" max="4627" width="8.85546875" style="98" customWidth="1"/>
    <col min="4628" max="4859" width="9.140625" style="98"/>
    <col min="4860" max="4863" width="0" style="98" hidden="1" customWidth="1"/>
    <col min="4864" max="4864" width="4.5703125" style="98" customWidth="1"/>
    <col min="4865" max="4865" width="5.7109375" style="98" customWidth="1"/>
    <col min="4866" max="4870" width="4.7109375" style="98" customWidth="1"/>
    <col min="4871" max="4872" width="7.7109375" style="98" customWidth="1"/>
    <col min="4873" max="4873" width="11.28515625" style="98" customWidth="1"/>
    <col min="4874" max="4874" width="9.85546875" style="98" customWidth="1"/>
    <col min="4875" max="4875" width="10" style="98" customWidth="1"/>
    <col min="4876" max="4876" width="8.7109375" style="98" customWidth="1"/>
    <col min="4877" max="4877" width="13.5703125" style="98" customWidth="1"/>
    <col min="4878" max="4878" width="13.28515625" style="98" customWidth="1"/>
    <col min="4879" max="4880" width="12.5703125" style="98" customWidth="1"/>
    <col min="4881" max="4881" width="7.85546875" style="98" customWidth="1"/>
    <col min="4882" max="4882" width="13.5703125" style="98" customWidth="1"/>
    <col min="4883" max="4883" width="8.85546875" style="98" customWidth="1"/>
    <col min="4884" max="5115" width="9.140625" style="98"/>
    <col min="5116" max="5119" width="0" style="98" hidden="1" customWidth="1"/>
    <col min="5120" max="5120" width="4.5703125" style="98" customWidth="1"/>
    <col min="5121" max="5121" width="5.7109375" style="98" customWidth="1"/>
    <col min="5122" max="5126" width="4.7109375" style="98" customWidth="1"/>
    <col min="5127" max="5128" width="7.7109375" style="98" customWidth="1"/>
    <col min="5129" max="5129" width="11.28515625" style="98" customWidth="1"/>
    <col min="5130" max="5130" width="9.85546875" style="98" customWidth="1"/>
    <col min="5131" max="5131" width="10" style="98" customWidth="1"/>
    <col min="5132" max="5132" width="8.7109375" style="98" customWidth="1"/>
    <col min="5133" max="5133" width="13.5703125" style="98" customWidth="1"/>
    <col min="5134" max="5134" width="13.28515625" style="98" customWidth="1"/>
    <col min="5135" max="5136" width="12.5703125" style="98" customWidth="1"/>
    <col min="5137" max="5137" width="7.85546875" style="98" customWidth="1"/>
    <col min="5138" max="5138" width="13.5703125" style="98" customWidth="1"/>
    <col min="5139" max="5139" width="8.85546875" style="98" customWidth="1"/>
    <col min="5140" max="5371" width="9.140625" style="98"/>
    <col min="5372" max="5375" width="0" style="98" hidden="1" customWidth="1"/>
    <col min="5376" max="5376" width="4.5703125" style="98" customWidth="1"/>
    <col min="5377" max="5377" width="5.7109375" style="98" customWidth="1"/>
    <col min="5378" max="5382" width="4.7109375" style="98" customWidth="1"/>
    <col min="5383" max="5384" width="7.7109375" style="98" customWidth="1"/>
    <col min="5385" max="5385" width="11.28515625" style="98" customWidth="1"/>
    <col min="5386" max="5386" width="9.85546875" style="98" customWidth="1"/>
    <col min="5387" max="5387" width="10" style="98" customWidth="1"/>
    <col min="5388" max="5388" width="8.7109375" style="98" customWidth="1"/>
    <col min="5389" max="5389" width="13.5703125" style="98" customWidth="1"/>
    <col min="5390" max="5390" width="13.28515625" style="98" customWidth="1"/>
    <col min="5391" max="5392" width="12.5703125" style="98" customWidth="1"/>
    <col min="5393" max="5393" width="7.85546875" style="98" customWidth="1"/>
    <col min="5394" max="5394" width="13.5703125" style="98" customWidth="1"/>
    <col min="5395" max="5395" width="8.85546875" style="98" customWidth="1"/>
    <col min="5396" max="5627" width="9.140625" style="98"/>
    <col min="5628" max="5631" width="0" style="98" hidden="1" customWidth="1"/>
    <col min="5632" max="5632" width="4.5703125" style="98" customWidth="1"/>
    <col min="5633" max="5633" width="5.7109375" style="98" customWidth="1"/>
    <col min="5634" max="5638" width="4.7109375" style="98" customWidth="1"/>
    <col min="5639" max="5640" width="7.7109375" style="98" customWidth="1"/>
    <col min="5641" max="5641" width="11.28515625" style="98" customWidth="1"/>
    <col min="5642" max="5642" width="9.85546875" style="98" customWidth="1"/>
    <col min="5643" max="5643" width="10" style="98" customWidth="1"/>
    <col min="5644" max="5644" width="8.7109375" style="98" customWidth="1"/>
    <col min="5645" max="5645" width="13.5703125" style="98" customWidth="1"/>
    <col min="5646" max="5646" width="13.28515625" style="98" customWidth="1"/>
    <col min="5647" max="5648" width="12.5703125" style="98" customWidth="1"/>
    <col min="5649" max="5649" width="7.85546875" style="98" customWidth="1"/>
    <col min="5650" max="5650" width="13.5703125" style="98" customWidth="1"/>
    <col min="5651" max="5651" width="8.85546875" style="98" customWidth="1"/>
    <col min="5652" max="5883" width="9.140625" style="98"/>
    <col min="5884" max="5887" width="0" style="98" hidden="1" customWidth="1"/>
    <col min="5888" max="5888" width="4.5703125" style="98" customWidth="1"/>
    <col min="5889" max="5889" width="5.7109375" style="98" customWidth="1"/>
    <col min="5890" max="5894" width="4.7109375" style="98" customWidth="1"/>
    <col min="5895" max="5896" width="7.7109375" style="98" customWidth="1"/>
    <col min="5897" max="5897" width="11.28515625" style="98" customWidth="1"/>
    <col min="5898" max="5898" width="9.85546875" style="98" customWidth="1"/>
    <col min="5899" max="5899" width="10" style="98" customWidth="1"/>
    <col min="5900" max="5900" width="8.7109375" style="98" customWidth="1"/>
    <col min="5901" max="5901" width="13.5703125" style="98" customWidth="1"/>
    <col min="5902" max="5902" width="13.28515625" style="98" customWidth="1"/>
    <col min="5903" max="5904" width="12.5703125" style="98" customWidth="1"/>
    <col min="5905" max="5905" width="7.85546875" style="98" customWidth="1"/>
    <col min="5906" max="5906" width="13.5703125" style="98" customWidth="1"/>
    <col min="5907" max="5907" width="8.85546875" style="98" customWidth="1"/>
    <col min="5908" max="6139" width="9.140625" style="98"/>
    <col min="6140" max="6143" width="0" style="98" hidden="1" customWidth="1"/>
    <col min="6144" max="6144" width="4.5703125" style="98" customWidth="1"/>
    <col min="6145" max="6145" width="5.7109375" style="98" customWidth="1"/>
    <col min="6146" max="6150" width="4.7109375" style="98" customWidth="1"/>
    <col min="6151" max="6152" width="7.7109375" style="98" customWidth="1"/>
    <col min="6153" max="6153" width="11.28515625" style="98" customWidth="1"/>
    <col min="6154" max="6154" width="9.85546875" style="98" customWidth="1"/>
    <col min="6155" max="6155" width="10" style="98" customWidth="1"/>
    <col min="6156" max="6156" width="8.7109375" style="98" customWidth="1"/>
    <col min="6157" max="6157" width="13.5703125" style="98" customWidth="1"/>
    <col min="6158" max="6158" width="13.28515625" style="98" customWidth="1"/>
    <col min="6159" max="6160" width="12.5703125" style="98" customWidth="1"/>
    <col min="6161" max="6161" width="7.85546875" style="98" customWidth="1"/>
    <col min="6162" max="6162" width="13.5703125" style="98" customWidth="1"/>
    <col min="6163" max="6163" width="8.85546875" style="98" customWidth="1"/>
    <col min="6164" max="6395" width="9.140625" style="98"/>
    <col min="6396" max="6399" width="0" style="98" hidden="1" customWidth="1"/>
    <col min="6400" max="6400" width="4.5703125" style="98" customWidth="1"/>
    <col min="6401" max="6401" width="5.7109375" style="98" customWidth="1"/>
    <col min="6402" max="6406" width="4.7109375" style="98" customWidth="1"/>
    <col min="6407" max="6408" width="7.7109375" style="98" customWidth="1"/>
    <col min="6409" max="6409" width="11.28515625" style="98" customWidth="1"/>
    <col min="6410" max="6410" width="9.85546875" style="98" customWidth="1"/>
    <col min="6411" max="6411" width="10" style="98" customWidth="1"/>
    <col min="6412" max="6412" width="8.7109375" style="98" customWidth="1"/>
    <col min="6413" max="6413" width="13.5703125" style="98" customWidth="1"/>
    <col min="6414" max="6414" width="13.28515625" style="98" customWidth="1"/>
    <col min="6415" max="6416" width="12.5703125" style="98" customWidth="1"/>
    <col min="6417" max="6417" width="7.85546875" style="98" customWidth="1"/>
    <col min="6418" max="6418" width="13.5703125" style="98" customWidth="1"/>
    <col min="6419" max="6419" width="8.85546875" style="98" customWidth="1"/>
    <col min="6420" max="6651" width="9.140625" style="98"/>
    <col min="6652" max="6655" width="0" style="98" hidden="1" customWidth="1"/>
    <col min="6656" max="6656" width="4.5703125" style="98" customWidth="1"/>
    <col min="6657" max="6657" width="5.7109375" style="98" customWidth="1"/>
    <col min="6658" max="6662" width="4.7109375" style="98" customWidth="1"/>
    <col min="6663" max="6664" width="7.7109375" style="98" customWidth="1"/>
    <col min="6665" max="6665" width="11.28515625" style="98" customWidth="1"/>
    <col min="6666" max="6666" width="9.85546875" style="98" customWidth="1"/>
    <col min="6667" max="6667" width="10" style="98" customWidth="1"/>
    <col min="6668" max="6668" width="8.7109375" style="98" customWidth="1"/>
    <col min="6669" max="6669" width="13.5703125" style="98" customWidth="1"/>
    <col min="6670" max="6670" width="13.28515625" style="98" customWidth="1"/>
    <col min="6671" max="6672" width="12.5703125" style="98" customWidth="1"/>
    <col min="6673" max="6673" width="7.85546875" style="98" customWidth="1"/>
    <col min="6674" max="6674" width="13.5703125" style="98" customWidth="1"/>
    <col min="6675" max="6675" width="8.85546875" style="98" customWidth="1"/>
    <col min="6676" max="6907" width="9.140625" style="98"/>
    <col min="6908" max="6911" width="0" style="98" hidden="1" customWidth="1"/>
    <col min="6912" max="6912" width="4.5703125" style="98" customWidth="1"/>
    <col min="6913" max="6913" width="5.7109375" style="98" customWidth="1"/>
    <col min="6914" max="6918" width="4.7109375" style="98" customWidth="1"/>
    <col min="6919" max="6920" width="7.7109375" style="98" customWidth="1"/>
    <col min="6921" max="6921" width="11.28515625" style="98" customWidth="1"/>
    <col min="6922" max="6922" width="9.85546875" style="98" customWidth="1"/>
    <col min="6923" max="6923" width="10" style="98" customWidth="1"/>
    <col min="6924" max="6924" width="8.7109375" style="98" customWidth="1"/>
    <col min="6925" max="6925" width="13.5703125" style="98" customWidth="1"/>
    <col min="6926" max="6926" width="13.28515625" style="98" customWidth="1"/>
    <col min="6927" max="6928" width="12.5703125" style="98" customWidth="1"/>
    <col min="6929" max="6929" width="7.85546875" style="98" customWidth="1"/>
    <col min="6930" max="6930" width="13.5703125" style="98" customWidth="1"/>
    <col min="6931" max="6931" width="8.85546875" style="98" customWidth="1"/>
    <col min="6932" max="7163" width="9.140625" style="98"/>
    <col min="7164" max="7167" width="0" style="98" hidden="1" customWidth="1"/>
    <col min="7168" max="7168" width="4.5703125" style="98" customWidth="1"/>
    <col min="7169" max="7169" width="5.7109375" style="98" customWidth="1"/>
    <col min="7170" max="7174" width="4.7109375" style="98" customWidth="1"/>
    <col min="7175" max="7176" width="7.7109375" style="98" customWidth="1"/>
    <col min="7177" max="7177" width="11.28515625" style="98" customWidth="1"/>
    <col min="7178" max="7178" width="9.85546875" style="98" customWidth="1"/>
    <col min="7179" max="7179" width="10" style="98" customWidth="1"/>
    <col min="7180" max="7180" width="8.7109375" style="98" customWidth="1"/>
    <col min="7181" max="7181" width="13.5703125" style="98" customWidth="1"/>
    <col min="7182" max="7182" width="13.28515625" style="98" customWidth="1"/>
    <col min="7183" max="7184" width="12.5703125" style="98" customWidth="1"/>
    <col min="7185" max="7185" width="7.85546875" style="98" customWidth="1"/>
    <col min="7186" max="7186" width="13.5703125" style="98" customWidth="1"/>
    <col min="7187" max="7187" width="8.85546875" style="98" customWidth="1"/>
    <col min="7188" max="7419" width="9.140625" style="98"/>
    <col min="7420" max="7423" width="0" style="98" hidden="1" customWidth="1"/>
    <col min="7424" max="7424" width="4.5703125" style="98" customWidth="1"/>
    <col min="7425" max="7425" width="5.7109375" style="98" customWidth="1"/>
    <col min="7426" max="7430" width="4.7109375" style="98" customWidth="1"/>
    <col min="7431" max="7432" width="7.7109375" style="98" customWidth="1"/>
    <col min="7433" max="7433" width="11.28515625" style="98" customWidth="1"/>
    <col min="7434" max="7434" width="9.85546875" style="98" customWidth="1"/>
    <col min="7435" max="7435" width="10" style="98" customWidth="1"/>
    <col min="7436" max="7436" width="8.7109375" style="98" customWidth="1"/>
    <col min="7437" max="7437" width="13.5703125" style="98" customWidth="1"/>
    <col min="7438" max="7438" width="13.28515625" style="98" customWidth="1"/>
    <col min="7439" max="7440" width="12.5703125" style="98" customWidth="1"/>
    <col min="7441" max="7441" width="7.85546875" style="98" customWidth="1"/>
    <col min="7442" max="7442" width="13.5703125" style="98" customWidth="1"/>
    <col min="7443" max="7443" width="8.85546875" style="98" customWidth="1"/>
    <col min="7444" max="7675" width="9.140625" style="98"/>
    <col min="7676" max="7679" width="0" style="98" hidden="1" customWidth="1"/>
    <col min="7680" max="7680" width="4.5703125" style="98" customWidth="1"/>
    <col min="7681" max="7681" width="5.7109375" style="98" customWidth="1"/>
    <col min="7682" max="7686" width="4.7109375" style="98" customWidth="1"/>
    <col min="7687" max="7688" width="7.7109375" style="98" customWidth="1"/>
    <col min="7689" max="7689" width="11.28515625" style="98" customWidth="1"/>
    <col min="7690" max="7690" width="9.85546875" style="98" customWidth="1"/>
    <col min="7691" max="7691" width="10" style="98" customWidth="1"/>
    <col min="7692" max="7692" width="8.7109375" style="98" customWidth="1"/>
    <col min="7693" max="7693" width="13.5703125" style="98" customWidth="1"/>
    <col min="7694" max="7694" width="13.28515625" style="98" customWidth="1"/>
    <col min="7695" max="7696" width="12.5703125" style="98" customWidth="1"/>
    <col min="7697" max="7697" width="7.85546875" style="98" customWidth="1"/>
    <col min="7698" max="7698" width="13.5703125" style="98" customWidth="1"/>
    <col min="7699" max="7699" width="8.85546875" style="98" customWidth="1"/>
    <col min="7700" max="7931" width="9.140625" style="98"/>
    <col min="7932" max="7935" width="0" style="98" hidden="1" customWidth="1"/>
    <col min="7936" max="7936" width="4.5703125" style="98" customWidth="1"/>
    <col min="7937" max="7937" width="5.7109375" style="98" customWidth="1"/>
    <col min="7938" max="7942" width="4.7109375" style="98" customWidth="1"/>
    <col min="7943" max="7944" width="7.7109375" style="98" customWidth="1"/>
    <col min="7945" max="7945" width="11.28515625" style="98" customWidth="1"/>
    <col min="7946" max="7946" width="9.85546875" style="98" customWidth="1"/>
    <col min="7947" max="7947" width="10" style="98" customWidth="1"/>
    <col min="7948" max="7948" width="8.7109375" style="98" customWidth="1"/>
    <col min="7949" max="7949" width="13.5703125" style="98" customWidth="1"/>
    <col min="7950" max="7950" width="13.28515625" style="98" customWidth="1"/>
    <col min="7951" max="7952" width="12.5703125" style="98" customWidth="1"/>
    <col min="7953" max="7953" width="7.85546875" style="98" customWidth="1"/>
    <col min="7954" max="7954" width="13.5703125" style="98" customWidth="1"/>
    <col min="7955" max="7955" width="8.85546875" style="98" customWidth="1"/>
    <col min="7956" max="8187" width="9.140625" style="98"/>
    <col min="8188" max="8191" width="0" style="98" hidden="1" customWidth="1"/>
    <col min="8192" max="8192" width="4.5703125" style="98" customWidth="1"/>
    <col min="8193" max="8193" width="5.7109375" style="98" customWidth="1"/>
    <col min="8194" max="8198" width="4.7109375" style="98" customWidth="1"/>
    <col min="8199" max="8200" width="7.7109375" style="98" customWidth="1"/>
    <col min="8201" max="8201" width="11.28515625" style="98" customWidth="1"/>
    <col min="8202" max="8202" width="9.85546875" style="98" customWidth="1"/>
    <col min="8203" max="8203" width="10" style="98" customWidth="1"/>
    <col min="8204" max="8204" width="8.7109375" style="98" customWidth="1"/>
    <col min="8205" max="8205" width="13.5703125" style="98" customWidth="1"/>
    <col min="8206" max="8206" width="13.28515625" style="98" customWidth="1"/>
    <col min="8207" max="8208" width="12.5703125" style="98" customWidth="1"/>
    <col min="8209" max="8209" width="7.85546875" style="98" customWidth="1"/>
    <col min="8210" max="8210" width="13.5703125" style="98" customWidth="1"/>
    <col min="8211" max="8211" width="8.85546875" style="98" customWidth="1"/>
    <col min="8212" max="8443" width="9.140625" style="98"/>
    <col min="8444" max="8447" width="0" style="98" hidden="1" customWidth="1"/>
    <col min="8448" max="8448" width="4.5703125" style="98" customWidth="1"/>
    <col min="8449" max="8449" width="5.7109375" style="98" customWidth="1"/>
    <col min="8450" max="8454" width="4.7109375" style="98" customWidth="1"/>
    <col min="8455" max="8456" width="7.7109375" style="98" customWidth="1"/>
    <col min="8457" max="8457" width="11.28515625" style="98" customWidth="1"/>
    <col min="8458" max="8458" width="9.85546875" style="98" customWidth="1"/>
    <col min="8459" max="8459" width="10" style="98" customWidth="1"/>
    <col min="8460" max="8460" width="8.7109375" style="98" customWidth="1"/>
    <col min="8461" max="8461" width="13.5703125" style="98" customWidth="1"/>
    <col min="8462" max="8462" width="13.28515625" style="98" customWidth="1"/>
    <col min="8463" max="8464" width="12.5703125" style="98" customWidth="1"/>
    <col min="8465" max="8465" width="7.85546875" style="98" customWidth="1"/>
    <col min="8466" max="8466" width="13.5703125" style="98" customWidth="1"/>
    <col min="8467" max="8467" width="8.85546875" style="98" customWidth="1"/>
    <col min="8468" max="8699" width="9.140625" style="98"/>
    <col min="8700" max="8703" width="0" style="98" hidden="1" customWidth="1"/>
    <col min="8704" max="8704" width="4.5703125" style="98" customWidth="1"/>
    <col min="8705" max="8705" width="5.7109375" style="98" customWidth="1"/>
    <col min="8706" max="8710" width="4.7109375" style="98" customWidth="1"/>
    <col min="8711" max="8712" width="7.7109375" style="98" customWidth="1"/>
    <col min="8713" max="8713" width="11.28515625" style="98" customWidth="1"/>
    <col min="8714" max="8714" width="9.85546875" style="98" customWidth="1"/>
    <col min="8715" max="8715" width="10" style="98" customWidth="1"/>
    <col min="8716" max="8716" width="8.7109375" style="98" customWidth="1"/>
    <col min="8717" max="8717" width="13.5703125" style="98" customWidth="1"/>
    <col min="8718" max="8718" width="13.28515625" style="98" customWidth="1"/>
    <col min="8719" max="8720" width="12.5703125" style="98" customWidth="1"/>
    <col min="8721" max="8721" width="7.85546875" style="98" customWidth="1"/>
    <col min="8722" max="8722" width="13.5703125" style="98" customWidth="1"/>
    <col min="8723" max="8723" width="8.85546875" style="98" customWidth="1"/>
    <col min="8724" max="8955" width="9.140625" style="98"/>
    <col min="8956" max="8959" width="0" style="98" hidden="1" customWidth="1"/>
    <col min="8960" max="8960" width="4.5703125" style="98" customWidth="1"/>
    <col min="8961" max="8961" width="5.7109375" style="98" customWidth="1"/>
    <col min="8962" max="8966" width="4.7109375" style="98" customWidth="1"/>
    <col min="8967" max="8968" width="7.7109375" style="98" customWidth="1"/>
    <col min="8969" max="8969" width="11.28515625" style="98" customWidth="1"/>
    <col min="8970" max="8970" width="9.85546875" style="98" customWidth="1"/>
    <col min="8971" max="8971" width="10" style="98" customWidth="1"/>
    <col min="8972" max="8972" width="8.7109375" style="98" customWidth="1"/>
    <col min="8973" max="8973" width="13.5703125" style="98" customWidth="1"/>
    <col min="8974" max="8974" width="13.28515625" style="98" customWidth="1"/>
    <col min="8975" max="8976" width="12.5703125" style="98" customWidth="1"/>
    <col min="8977" max="8977" width="7.85546875" style="98" customWidth="1"/>
    <col min="8978" max="8978" width="13.5703125" style="98" customWidth="1"/>
    <col min="8979" max="8979" width="8.85546875" style="98" customWidth="1"/>
    <col min="8980" max="9211" width="9.140625" style="98"/>
    <col min="9212" max="9215" width="0" style="98" hidden="1" customWidth="1"/>
    <col min="9216" max="9216" width="4.5703125" style="98" customWidth="1"/>
    <col min="9217" max="9217" width="5.7109375" style="98" customWidth="1"/>
    <col min="9218" max="9222" width="4.7109375" style="98" customWidth="1"/>
    <col min="9223" max="9224" width="7.7109375" style="98" customWidth="1"/>
    <col min="9225" max="9225" width="11.28515625" style="98" customWidth="1"/>
    <col min="9226" max="9226" width="9.85546875" style="98" customWidth="1"/>
    <col min="9227" max="9227" width="10" style="98" customWidth="1"/>
    <col min="9228" max="9228" width="8.7109375" style="98" customWidth="1"/>
    <col min="9229" max="9229" width="13.5703125" style="98" customWidth="1"/>
    <col min="9230" max="9230" width="13.28515625" style="98" customWidth="1"/>
    <col min="9231" max="9232" width="12.5703125" style="98" customWidth="1"/>
    <col min="9233" max="9233" width="7.85546875" style="98" customWidth="1"/>
    <col min="9234" max="9234" width="13.5703125" style="98" customWidth="1"/>
    <col min="9235" max="9235" width="8.85546875" style="98" customWidth="1"/>
    <col min="9236" max="9467" width="9.140625" style="98"/>
    <col min="9468" max="9471" width="0" style="98" hidden="1" customWidth="1"/>
    <col min="9472" max="9472" width="4.5703125" style="98" customWidth="1"/>
    <col min="9473" max="9473" width="5.7109375" style="98" customWidth="1"/>
    <col min="9474" max="9478" width="4.7109375" style="98" customWidth="1"/>
    <col min="9479" max="9480" width="7.7109375" style="98" customWidth="1"/>
    <col min="9481" max="9481" width="11.28515625" style="98" customWidth="1"/>
    <col min="9482" max="9482" width="9.85546875" style="98" customWidth="1"/>
    <col min="9483" max="9483" width="10" style="98" customWidth="1"/>
    <col min="9484" max="9484" width="8.7109375" style="98" customWidth="1"/>
    <col min="9485" max="9485" width="13.5703125" style="98" customWidth="1"/>
    <col min="9486" max="9486" width="13.28515625" style="98" customWidth="1"/>
    <col min="9487" max="9488" width="12.5703125" style="98" customWidth="1"/>
    <col min="9489" max="9489" width="7.85546875" style="98" customWidth="1"/>
    <col min="9490" max="9490" width="13.5703125" style="98" customWidth="1"/>
    <col min="9491" max="9491" width="8.85546875" style="98" customWidth="1"/>
    <col min="9492" max="9723" width="9.140625" style="98"/>
    <col min="9724" max="9727" width="0" style="98" hidden="1" customWidth="1"/>
    <col min="9728" max="9728" width="4.5703125" style="98" customWidth="1"/>
    <col min="9729" max="9729" width="5.7109375" style="98" customWidth="1"/>
    <col min="9730" max="9734" width="4.7109375" style="98" customWidth="1"/>
    <col min="9735" max="9736" width="7.7109375" style="98" customWidth="1"/>
    <col min="9737" max="9737" width="11.28515625" style="98" customWidth="1"/>
    <col min="9738" max="9738" width="9.85546875" style="98" customWidth="1"/>
    <col min="9739" max="9739" width="10" style="98" customWidth="1"/>
    <col min="9740" max="9740" width="8.7109375" style="98" customWidth="1"/>
    <col min="9741" max="9741" width="13.5703125" style="98" customWidth="1"/>
    <col min="9742" max="9742" width="13.28515625" style="98" customWidth="1"/>
    <col min="9743" max="9744" width="12.5703125" style="98" customWidth="1"/>
    <col min="9745" max="9745" width="7.85546875" style="98" customWidth="1"/>
    <col min="9746" max="9746" width="13.5703125" style="98" customWidth="1"/>
    <col min="9747" max="9747" width="8.85546875" style="98" customWidth="1"/>
    <col min="9748" max="9979" width="9.140625" style="98"/>
    <col min="9980" max="9983" width="0" style="98" hidden="1" customWidth="1"/>
    <col min="9984" max="9984" width="4.5703125" style="98" customWidth="1"/>
    <col min="9985" max="9985" width="5.7109375" style="98" customWidth="1"/>
    <col min="9986" max="9990" width="4.7109375" style="98" customWidth="1"/>
    <col min="9991" max="9992" width="7.7109375" style="98" customWidth="1"/>
    <col min="9993" max="9993" width="11.28515625" style="98" customWidth="1"/>
    <col min="9994" max="9994" width="9.85546875" style="98" customWidth="1"/>
    <col min="9995" max="9995" width="10" style="98" customWidth="1"/>
    <col min="9996" max="9996" width="8.7109375" style="98" customWidth="1"/>
    <col min="9997" max="9997" width="13.5703125" style="98" customWidth="1"/>
    <col min="9998" max="9998" width="13.28515625" style="98" customWidth="1"/>
    <col min="9999" max="10000" width="12.5703125" style="98" customWidth="1"/>
    <col min="10001" max="10001" width="7.85546875" style="98" customWidth="1"/>
    <col min="10002" max="10002" width="13.5703125" style="98" customWidth="1"/>
    <col min="10003" max="10003" width="8.85546875" style="98" customWidth="1"/>
    <col min="10004" max="10235" width="9.140625" style="98"/>
    <col min="10236" max="10239" width="0" style="98" hidden="1" customWidth="1"/>
    <col min="10240" max="10240" width="4.5703125" style="98" customWidth="1"/>
    <col min="10241" max="10241" width="5.7109375" style="98" customWidth="1"/>
    <col min="10242" max="10246" width="4.7109375" style="98" customWidth="1"/>
    <col min="10247" max="10248" width="7.7109375" style="98" customWidth="1"/>
    <col min="10249" max="10249" width="11.28515625" style="98" customWidth="1"/>
    <col min="10250" max="10250" width="9.85546875" style="98" customWidth="1"/>
    <col min="10251" max="10251" width="10" style="98" customWidth="1"/>
    <col min="10252" max="10252" width="8.7109375" style="98" customWidth="1"/>
    <col min="10253" max="10253" width="13.5703125" style="98" customWidth="1"/>
    <col min="10254" max="10254" width="13.28515625" style="98" customWidth="1"/>
    <col min="10255" max="10256" width="12.5703125" style="98" customWidth="1"/>
    <col min="10257" max="10257" width="7.85546875" style="98" customWidth="1"/>
    <col min="10258" max="10258" width="13.5703125" style="98" customWidth="1"/>
    <col min="10259" max="10259" width="8.85546875" style="98" customWidth="1"/>
    <col min="10260" max="10491" width="9.140625" style="98"/>
    <col min="10492" max="10495" width="0" style="98" hidden="1" customWidth="1"/>
    <col min="10496" max="10496" width="4.5703125" style="98" customWidth="1"/>
    <col min="10497" max="10497" width="5.7109375" style="98" customWidth="1"/>
    <col min="10498" max="10502" width="4.7109375" style="98" customWidth="1"/>
    <col min="10503" max="10504" width="7.7109375" style="98" customWidth="1"/>
    <col min="10505" max="10505" width="11.28515625" style="98" customWidth="1"/>
    <col min="10506" max="10506" width="9.85546875" style="98" customWidth="1"/>
    <col min="10507" max="10507" width="10" style="98" customWidth="1"/>
    <col min="10508" max="10508" width="8.7109375" style="98" customWidth="1"/>
    <col min="10509" max="10509" width="13.5703125" style="98" customWidth="1"/>
    <col min="10510" max="10510" width="13.28515625" style="98" customWidth="1"/>
    <col min="10511" max="10512" width="12.5703125" style="98" customWidth="1"/>
    <col min="10513" max="10513" width="7.85546875" style="98" customWidth="1"/>
    <col min="10514" max="10514" width="13.5703125" style="98" customWidth="1"/>
    <col min="10515" max="10515" width="8.85546875" style="98" customWidth="1"/>
    <col min="10516" max="10747" width="9.140625" style="98"/>
    <col min="10748" max="10751" width="0" style="98" hidden="1" customWidth="1"/>
    <col min="10752" max="10752" width="4.5703125" style="98" customWidth="1"/>
    <col min="10753" max="10753" width="5.7109375" style="98" customWidth="1"/>
    <col min="10754" max="10758" width="4.7109375" style="98" customWidth="1"/>
    <col min="10759" max="10760" width="7.7109375" style="98" customWidth="1"/>
    <col min="10761" max="10761" width="11.28515625" style="98" customWidth="1"/>
    <col min="10762" max="10762" width="9.85546875" style="98" customWidth="1"/>
    <col min="10763" max="10763" width="10" style="98" customWidth="1"/>
    <col min="10764" max="10764" width="8.7109375" style="98" customWidth="1"/>
    <col min="10765" max="10765" width="13.5703125" style="98" customWidth="1"/>
    <col min="10766" max="10766" width="13.28515625" style="98" customWidth="1"/>
    <col min="10767" max="10768" width="12.5703125" style="98" customWidth="1"/>
    <col min="10769" max="10769" width="7.85546875" style="98" customWidth="1"/>
    <col min="10770" max="10770" width="13.5703125" style="98" customWidth="1"/>
    <col min="10771" max="10771" width="8.85546875" style="98" customWidth="1"/>
    <col min="10772" max="11003" width="9.140625" style="98"/>
    <col min="11004" max="11007" width="0" style="98" hidden="1" customWidth="1"/>
    <col min="11008" max="11008" width="4.5703125" style="98" customWidth="1"/>
    <col min="11009" max="11009" width="5.7109375" style="98" customWidth="1"/>
    <col min="11010" max="11014" width="4.7109375" style="98" customWidth="1"/>
    <col min="11015" max="11016" width="7.7109375" style="98" customWidth="1"/>
    <col min="11017" max="11017" width="11.28515625" style="98" customWidth="1"/>
    <col min="11018" max="11018" width="9.85546875" style="98" customWidth="1"/>
    <col min="11019" max="11019" width="10" style="98" customWidth="1"/>
    <col min="11020" max="11020" width="8.7109375" style="98" customWidth="1"/>
    <col min="11021" max="11021" width="13.5703125" style="98" customWidth="1"/>
    <col min="11022" max="11022" width="13.28515625" style="98" customWidth="1"/>
    <col min="11023" max="11024" width="12.5703125" style="98" customWidth="1"/>
    <col min="11025" max="11025" width="7.85546875" style="98" customWidth="1"/>
    <col min="11026" max="11026" width="13.5703125" style="98" customWidth="1"/>
    <col min="11027" max="11027" width="8.85546875" style="98" customWidth="1"/>
    <col min="11028" max="11259" width="9.140625" style="98"/>
    <col min="11260" max="11263" width="0" style="98" hidden="1" customWidth="1"/>
    <col min="11264" max="11264" width="4.5703125" style="98" customWidth="1"/>
    <col min="11265" max="11265" width="5.7109375" style="98" customWidth="1"/>
    <col min="11266" max="11270" width="4.7109375" style="98" customWidth="1"/>
    <col min="11271" max="11272" width="7.7109375" style="98" customWidth="1"/>
    <col min="11273" max="11273" width="11.28515625" style="98" customWidth="1"/>
    <col min="11274" max="11274" width="9.85546875" style="98" customWidth="1"/>
    <col min="11275" max="11275" width="10" style="98" customWidth="1"/>
    <col min="11276" max="11276" width="8.7109375" style="98" customWidth="1"/>
    <col min="11277" max="11277" width="13.5703125" style="98" customWidth="1"/>
    <col min="11278" max="11278" width="13.28515625" style="98" customWidth="1"/>
    <col min="11279" max="11280" width="12.5703125" style="98" customWidth="1"/>
    <col min="11281" max="11281" width="7.85546875" style="98" customWidth="1"/>
    <col min="11282" max="11282" width="13.5703125" style="98" customWidth="1"/>
    <col min="11283" max="11283" width="8.85546875" style="98" customWidth="1"/>
    <col min="11284" max="11515" width="9.140625" style="98"/>
    <col min="11516" max="11519" width="0" style="98" hidden="1" customWidth="1"/>
    <col min="11520" max="11520" width="4.5703125" style="98" customWidth="1"/>
    <col min="11521" max="11521" width="5.7109375" style="98" customWidth="1"/>
    <col min="11522" max="11526" width="4.7109375" style="98" customWidth="1"/>
    <col min="11527" max="11528" width="7.7109375" style="98" customWidth="1"/>
    <col min="11529" max="11529" width="11.28515625" style="98" customWidth="1"/>
    <col min="11530" max="11530" width="9.85546875" style="98" customWidth="1"/>
    <col min="11531" max="11531" width="10" style="98" customWidth="1"/>
    <col min="11532" max="11532" width="8.7109375" style="98" customWidth="1"/>
    <col min="11533" max="11533" width="13.5703125" style="98" customWidth="1"/>
    <col min="11534" max="11534" width="13.28515625" style="98" customWidth="1"/>
    <col min="11535" max="11536" width="12.5703125" style="98" customWidth="1"/>
    <col min="11537" max="11537" width="7.85546875" style="98" customWidth="1"/>
    <col min="11538" max="11538" width="13.5703125" style="98" customWidth="1"/>
    <col min="11539" max="11539" width="8.85546875" style="98" customWidth="1"/>
    <col min="11540" max="11771" width="9.140625" style="98"/>
    <col min="11772" max="11775" width="0" style="98" hidden="1" customWidth="1"/>
    <col min="11776" max="11776" width="4.5703125" style="98" customWidth="1"/>
    <col min="11777" max="11777" width="5.7109375" style="98" customWidth="1"/>
    <col min="11778" max="11782" width="4.7109375" style="98" customWidth="1"/>
    <col min="11783" max="11784" width="7.7109375" style="98" customWidth="1"/>
    <col min="11785" max="11785" width="11.28515625" style="98" customWidth="1"/>
    <col min="11786" max="11786" width="9.85546875" style="98" customWidth="1"/>
    <col min="11787" max="11787" width="10" style="98" customWidth="1"/>
    <col min="11788" max="11788" width="8.7109375" style="98" customWidth="1"/>
    <col min="11789" max="11789" width="13.5703125" style="98" customWidth="1"/>
    <col min="11790" max="11790" width="13.28515625" style="98" customWidth="1"/>
    <col min="11791" max="11792" width="12.5703125" style="98" customWidth="1"/>
    <col min="11793" max="11793" width="7.85546875" style="98" customWidth="1"/>
    <col min="11794" max="11794" width="13.5703125" style="98" customWidth="1"/>
    <col min="11795" max="11795" width="8.85546875" style="98" customWidth="1"/>
    <col min="11796" max="12027" width="9.140625" style="98"/>
    <col min="12028" max="12031" width="0" style="98" hidden="1" customWidth="1"/>
    <col min="12032" max="12032" width="4.5703125" style="98" customWidth="1"/>
    <col min="12033" max="12033" width="5.7109375" style="98" customWidth="1"/>
    <col min="12034" max="12038" width="4.7109375" style="98" customWidth="1"/>
    <col min="12039" max="12040" width="7.7109375" style="98" customWidth="1"/>
    <col min="12041" max="12041" width="11.28515625" style="98" customWidth="1"/>
    <col min="12042" max="12042" width="9.85546875" style="98" customWidth="1"/>
    <col min="12043" max="12043" width="10" style="98" customWidth="1"/>
    <col min="12044" max="12044" width="8.7109375" style="98" customWidth="1"/>
    <col min="12045" max="12045" width="13.5703125" style="98" customWidth="1"/>
    <col min="12046" max="12046" width="13.28515625" style="98" customWidth="1"/>
    <col min="12047" max="12048" width="12.5703125" style="98" customWidth="1"/>
    <col min="12049" max="12049" width="7.85546875" style="98" customWidth="1"/>
    <col min="12050" max="12050" width="13.5703125" style="98" customWidth="1"/>
    <col min="12051" max="12051" width="8.85546875" style="98" customWidth="1"/>
    <col min="12052" max="12283" width="9.140625" style="98"/>
    <col min="12284" max="12287" width="0" style="98" hidden="1" customWidth="1"/>
    <col min="12288" max="12288" width="4.5703125" style="98" customWidth="1"/>
    <col min="12289" max="12289" width="5.7109375" style="98" customWidth="1"/>
    <col min="12290" max="12294" width="4.7109375" style="98" customWidth="1"/>
    <col min="12295" max="12296" width="7.7109375" style="98" customWidth="1"/>
    <col min="12297" max="12297" width="11.28515625" style="98" customWidth="1"/>
    <col min="12298" max="12298" width="9.85546875" style="98" customWidth="1"/>
    <col min="12299" max="12299" width="10" style="98" customWidth="1"/>
    <col min="12300" max="12300" width="8.7109375" style="98" customWidth="1"/>
    <col min="12301" max="12301" width="13.5703125" style="98" customWidth="1"/>
    <col min="12302" max="12302" width="13.28515625" style="98" customWidth="1"/>
    <col min="12303" max="12304" width="12.5703125" style="98" customWidth="1"/>
    <col min="12305" max="12305" width="7.85546875" style="98" customWidth="1"/>
    <col min="12306" max="12306" width="13.5703125" style="98" customWidth="1"/>
    <col min="12307" max="12307" width="8.85546875" style="98" customWidth="1"/>
    <col min="12308" max="12539" width="9.140625" style="98"/>
    <col min="12540" max="12543" width="0" style="98" hidden="1" customWidth="1"/>
    <col min="12544" max="12544" width="4.5703125" style="98" customWidth="1"/>
    <col min="12545" max="12545" width="5.7109375" style="98" customWidth="1"/>
    <col min="12546" max="12550" width="4.7109375" style="98" customWidth="1"/>
    <col min="12551" max="12552" width="7.7109375" style="98" customWidth="1"/>
    <col min="12553" max="12553" width="11.28515625" style="98" customWidth="1"/>
    <col min="12554" max="12554" width="9.85546875" style="98" customWidth="1"/>
    <col min="12555" max="12555" width="10" style="98" customWidth="1"/>
    <col min="12556" max="12556" width="8.7109375" style="98" customWidth="1"/>
    <col min="12557" max="12557" width="13.5703125" style="98" customWidth="1"/>
    <col min="12558" max="12558" width="13.28515625" style="98" customWidth="1"/>
    <col min="12559" max="12560" width="12.5703125" style="98" customWidth="1"/>
    <col min="12561" max="12561" width="7.85546875" style="98" customWidth="1"/>
    <col min="12562" max="12562" width="13.5703125" style="98" customWidth="1"/>
    <col min="12563" max="12563" width="8.85546875" style="98" customWidth="1"/>
    <col min="12564" max="12795" width="9.140625" style="98"/>
    <col min="12796" max="12799" width="0" style="98" hidden="1" customWidth="1"/>
    <col min="12800" max="12800" width="4.5703125" style="98" customWidth="1"/>
    <col min="12801" max="12801" width="5.7109375" style="98" customWidth="1"/>
    <col min="12802" max="12806" width="4.7109375" style="98" customWidth="1"/>
    <col min="12807" max="12808" width="7.7109375" style="98" customWidth="1"/>
    <col min="12809" max="12809" width="11.28515625" style="98" customWidth="1"/>
    <col min="12810" max="12810" width="9.85546875" style="98" customWidth="1"/>
    <col min="12811" max="12811" width="10" style="98" customWidth="1"/>
    <col min="12812" max="12812" width="8.7109375" style="98" customWidth="1"/>
    <col min="12813" max="12813" width="13.5703125" style="98" customWidth="1"/>
    <col min="12814" max="12814" width="13.28515625" style="98" customWidth="1"/>
    <col min="12815" max="12816" width="12.5703125" style="98" customWidth="1"/>
    <col min="12817" max="12817" width="7.85546875" style="98" customWidth="1"/>
    <col min="12818" max="12818" width="13.5703125" style="98" customWidth="1"/>
    <col min="12819" max="12819" width="8.85546875" style="98" customWidth="1"/>
    <col min="12820" max="13051" width="9.140625" style="98"/>
    <col min="13052" max="13055" width="0" style="98" hidden="1" customWidth="1"/>
    <col min="13056" max="13056" width="4.5703125" style="98" customWidth="1"/>
    <col min="13057" max="13057" width="5.7109375" style="98" customWidth="1"/>
    <col min="13058" max="13062" width="4.7109375" style="98" customWidth="1"/>
    <col min="13063" max="13064" width="7.7109375" style="98" customWidth="1"/>
    <col min="13065" max="13065" width="11.28515625" style="98" customWidth="1"/>
    <col min="13066" max="13066" width="9.85546875" style="98" customWidth="1"/>
    <col min="13067" max="13067" width="10" style="98" customWidth="1"/>
    <col min="13068" max="13068" width="8.7109375" style="98" customWidth="1"/>
    <col min="13069" max="13069" width="13.5703125" style="98" customWidth="1"/>
    <col min="13070" max="13070" width="13.28515625" style="98" customWidth="1"/>
    <col min="13071" max="13072" width="12.5703125" style="98" customWidth="1"/>
    <col min="13073" max="13073" width="7.85546875" style="98" customWidth="1"/>
    <col min="13074" max="13074" width="13.5703125" style="98" customWidth="1"/>
    <col min="13075" max="13075" width="8.85546875" style="98" customWidth="1"/>
    <col min="13076" max="13307" width="9.140625" style="98"/>
    <col min="13308" max="13311" width="0" style="98" hidden="1" customWidth="1"/>
    <col min="13312" max="13312" width="4.5703125" style="98" customWidth="1"/>
    <col min="13313" max="13313" width="5.7109375" style="98" customWidth="1"/>
    <col min="13314" max="13318" width="4.7109375" style="98" customWidth="1"/>
    <col min="13319" max="13320" width="7.7109375" style="98" customWidth="1"/>
    <col min="13321" max="13321" width="11.28515625" style="98" customWidth="1"/>
    <col min="13322" max="13322" width="9.85546875" style="98" customWidth="1"/>
    <col min="13323" max="13323" width="10" style="98" customWidth="1"/>
    <col min="13324" max="13324" width="8.7109375" style="98" customWidth="1"/>
    <col min="13325" max="13325" width="13.5703125" style="98" customWidth="1"/>
    <col min="13326" max="13326" width="13.28515625" style="98" customWidth="1"/>
    <col min="13327" max="13328" width="12.5703125" style="98" customWidth="1"/>
    <col min="13329" max="13329" width="7.85546875" style="98" customWidth="1"/>
    <col min="13330" max="13330" width="13.5703125" style="98" customWidth="1"/>
    <col min="13331" max="13331" width="8.85546875" style="98" customWidth="1"/>
    <col min="13332" max="13563" width="9.140625" style="98"/>
    <col min="13564" max="13567" width="0" style="98" hidden="1" customWidth="1"/>
    <col min="13568" max="13568" width="4.5703125" style="98" customWidth="1"/>
    <col min="13569" max="13569" width="5.7109375" style="98" customWidth="1"/>
    <col min="13570" max="13574" width="4.7109375" style="98" customWidth="1"/>
    <col min="13575" max="13576" width="7.7109375" style="98" customWidth="1"/>
    <col min="13577" max="13577" width="11.28515625" style="98" customWidth="1"/>
    <col min="13578" max="13578" width="9.85546875" style="98" customWidth="1"/>
    <col min="13579" max="13579" width="10" style="98" customWidth="1"/>
    <col min="13580" max="13580" width="8.7109375" style="98" customWidth="1"/>
    <col min="13581" max="13581" width="13.5703125" style="98" customWidth="1"/>
    <col min="13582" max="13582" width="13.28515625" style="98" customWidth="1"/>
    <col min="13583" max="13584" width="12.5703125" style="98" customWidth="1"/>
    <col min="13585" max="13585" width="7.85546875" style="98" customWidth="1"/>
    <col min="13586" max="13586" width="13.5703125" style="98" customWidth="1"/>
    <col min="13587" max="13587" width="8.85546875" style="98" customWidth="1"/>
    <col min="13588" max="13819" width="9.140625" style="98"/>
    <col min="13820" max="13823" width="0" style="98" hidden="1" customWidth="1"/>
    <col min="13824" max="13824" width="4.5703125" style="98" customWidth="1"/>
    <col min="13825" max="13825" width="5.7109375" style="98" customWidth="1"/>
    <col min="13826" max="13830" width="4.7109375" style="98" customWidth="1"/>
    <col min="13831" max="13832" width="7.7109375" style="98" customWidth="1"/>
    <col min="13833" max="13833" width="11.28515625" style="98" customWidth="1"/>
    <col min="13834" max="13834" width="9.85546875" style="98" customWidth="1"/>
    <col min="13835" max="13835" width="10" style="98" customWidth="1"/>
    <col min="13836" max="13836" width="8.7109375" style="98" customWidth="1"/>
    <col min="13837" max="13837" width="13.5703125" style="98" customWidth="1"/>
    <col min="13838" max="13838" width="13.28515625" style="98" customWidth="1"/>
    <col min="13839" max="13840" width="12.5703125" style="98" customWidth="1"/>
    <col min="13841" max="13841" width="7.85546875" style="98" customWidth="1"/>
    <col min="13842" max="13842" width="13.5703125" style="98" customWidth="1"/>
    <col min="13843" max="13843" width="8.85546875" style="98" customWidth="1"/>
    <col min="13844" max="14075" width="9.140625" style="98"/>
    <col min="14076" max="14079" width="0" style="98" hidden="1" customWidth="1"/>
    <col min="14080" max="14080" width="4.5703125" style="98" customWidth="1"/>
    <col min="14081" max="14081" width="5.7109375" style="98" customWidth="1"/>
    <col min="14082" max="14086" width="4.7109375" style="98" customWidth="1"/>
    <col min="14087" max="14088" width="7.7109375" style="98" customWidth="1"/>
    <col min="14089" max="14089" width="11.28515625" style="98" customWidth="1"/>
    <col min="14090" max="14090" width="9.85546875" style="98" customWidth="1"/>
    <col min="14091" max="14091" width="10" style="98" customWidth="1"/>
    <col min="14092" max="14092" width="8.7109375" style="98" customWidth="1"/>
    <col min="14093" max="14093" width="13.5703125" style="98" customWidth="1"/>
    <col min="14094" max="14094" width="13.28515625" style="98" customWidth="1"/>
    <col min="14095" max="14096" width="12.5703125" style="98" customWidth="1"/>
    <col min="14097" max="14097" width="7.85546875" style="98" customWidth="1"/>
    <col min="14098" max="14098" width="13.5703125" style="98" customWidth="1"/>
    <col min="14099" max="14099" width="8.85546875" style="98" customWidth="1"/>
    <col min="14100" max="14331" width="9.140625" style="98"/>
    <col min="14332" max="14335" width="0" style="98" hidden="1" customWidth="1"/>
    <col min="14336" max="14336" width="4.5703125" style="98" customWidth="1"/>
    <col min="14337" max="14337" width="5.7109375" style="98" customWidth="1"/>
    <col min="14338" max="14342" width="4.7109375" style="98" customWidth="1"/>
    <col min="14343" max="14344" width="7.7109375" style="98" customWidth="1"/>
    <col min="14345" max="14345" width="11.28515625" style="98" customWidth="1"/>
    <col min="14346" max="14346" width="9.85546875" style="98" customWidth="1"/>
    <col min="14347" max="14347" width="10" style="98" customWidth="1"/>
    <col min="14348" max="14348" width="8.7109375" style="98" customWidth="1"/>
    <col min="14349" max="14349" width="13.5703125" style="98" customWidth="1"/>
    <col min="14350" max="14350" width="13.28515625" style="98" customWidth="1"/>
    <col min="14351" max="14352" width="12.5703125" style="98" customWidth="1"/>
    <col min="14353" max="14353" width="7.85546875" style="98" customWidth="1"/>
    <col min="14354" max="14354" width="13.5703125" style="98" customWidth="1"/>
    <col min="14355" max="14355" width="8.85546875" style="98" customWidth="1"/>
    <col min="14356" max="14587" width="9.140625" style="98"/>
    <col min="14588" max="14591" width="0" style="98" hidden="1" customWidth="1"/>
    <col min="14592" max="14592" width="4.5703125" style="98" customWidth="1"/>
    <col min="14593" max="14593" width="5.7109375" style="98" customWidth="1"/>
    <col min="14594" max="14598" width="4.7109375" style="98" customWidth="1"/>
    <col min="14599" max="14600" width="7.7109375" style="98" customWidth="1"/>
    <col min="14601" max="14601" width="11.28515625" style="98" customWidth="1"/>
    <col min="14602" max="14602" width="9.85546875" style="98" customWidth="1"/>
    <col min="14603" max="14603" width="10" style="98" customWidth="1"/>
    <col min="14604" max="14604" width="8.7109375" style="98" customWidth="1"/>
    <col min="14605" max="14605" width="13.5703125" style="98" customWidth="1"/>
    <col min="14606" max="14606" width="13.28515625" style="98" customWidth="1"/>
    <col min="14607" max="14608" width="12.5703125" style="98" customWidth="1"/>
    <col min="14609" max="14609" width="7.85546875" style="98" customWidth="1"/>
    <col min="14610" max="14610" width="13.5703125" style="98" customWidth="1"/>
    <col min="14611" max="14611" width="8.85546875" style="98" customWidth="1"/>
    <col min="14612" max="14843" width="9.140625" style="98"/>
    <col min="14844" max="14847" width="0" style="98" hidden="1" customWidth="1"/>
    <col min="14848" max="14848" width="4.5703125" style="98" customWidth="1"/>
    <col min="14849" max="14849" width="5.7109375" style="98" customWidth="1"/>
    <col min="14850" max="14854" width="4.7109375" style="98" customWidth="1"/>
    <col min="14855" max="14856" width="7.7109375" style="98" customWidth="1"/>
    <col min="14857" max="14857" width="11.28515625" style="98" customWidth="1"/>
    <col min="14858" max="14858" width="9.85546875" style="98" customWidth="1"/>
    <col min="14859" max="14859" width="10" style="98" customWidth="1"/>
    <col min="14860" max="14860" width="8.7109375" style="98" customWidth="1"/>
    <col min="14861" max="14861" width="13.5703125" style="98" customWidth="1"/>
    <col min="14862" max="14862" width="13.28515625" style="98" customWidth="1"/>
    <col min="14863" max="14864" width="12.5703125" style="98" customWidth="1"/>
    <col min="14865" max="14865" width="7.85546875" style="98" customWidth="1"/>
    <col min="14866" max="14866" width="13.5703125" style="98" customWidth="1"/>
    <col min="14867" max="14867" width="8.85546875" style="98" customWidth="1"/>
    <col min="14868" max="15099" width="9.140625" style="98"/>
    <col min="15100" max="15103" width="0" style="98" hidden="1" customWidth="1"/>
    <col min="15104" max="15104" width="4.5703125" style="98" customWidth="1"/>
    <col min="15105" max="15105" width="5.7109375" style="98" customWidth="1"/>
    <col min="15106" max="15110" width="4.7109375" style="98" customWidth="1"/>
    <col min="15111" max="15112" width="7.7109375" style="98" customWidth="1"/>
    <col min="15113" max="15113" width="11.28515625" style="98" customWidth="1"/>
    <col min="15114" max="15114" width="9.85546875" style="98" customWidth="1"/>
    <col min="15115" max="15115" width="10" style="98" customWidth="1"/>
    <col min="15116" max="15116" width="8.7109375" style="98" customWidth="1"/>
    <col min="15117" max="15117" width="13.5703125" style="98" customWidth="1"/>
    <col min="15118" max="15118" width="13.28515625" style="98" customWidth="1"/>
    <col min="15119" max="15120" width="12.5703125" style="98" customWidth="1"/>
    <col min="15121" max="15121" width="7.85546875" style="98" customWidth="1"/>
    <col min="15122" max="15122" width="13.5703125" style="98" customWidth="1"/>
    <col min="15123" max="15123" width="8.85546875" style="98" customWidth="1"/>
    <col min="15124" max="15355" width="9.140625" style="98"/>
    <col min="15356" max="15359" width="0" style="98" hidden="1" customWidth="1"/>
    <col min="15360" max="15360" width="4.5703125" style="98" customWidth="1"/>
    <col min="15361" max="15361" width="5.7109375" style="98" customWidth="1"/>
    <col min="15362" max="15366" width="4.7109375" style="98" customWidth="1"/>
    <col min="15367" max="15368" width="7.7109375" style="98" customWidth="1"/>
    <col min="15369" max="15369" width="11.28515625" style="98" customWidth="1"/>
    <col min="15370" max="15370" width="9.85546875" style="98" customWidth="1"/>
    <col min="15371" max="15371" width="10" style="98" customWidth="1"/>
    <col min="15372" max="15372" width="8.7109375" style="98" customWidth="1"/>
    <col min="15373" max="15373" width="13.5703125" style="98" customWidth="1"/>
    <col min="15374" max="15374" width="13.28515625" style="98" customWidth="1"/>
    <col min="15375" max="15376" width="12.5703125" style="98" customWidth="1"/>
    <col min="15377" max="15377" width="7.85546875" style="98" customWidth="1"/>
    <col min="15378" max="15378" width="13.5703125" style="98" customWidth="1"/>
    <col min="15379" max="15379" width="8.85546875" style="98" customWidth="1"/>
    <col min="15380" max="15611" width="9.140625" style="98"/>
    <col min="15612" max="15615" width="0" style="98" hidden="1" customWidth="1"/>
    <col min="15616" max="15616" width="4.5703125" style="98" customWidth="1"/>
    <col min="15617" max="15617" width="5.7109375" style="98" customWidth="1"/>
    <col min="15618" max="15622" width="4.7109375" style="98" customWidth="1"/>
    <col min="15623" max="15624" width="7.7109375" style="98" customWidth="1"/>
    <col min="15625" max="15625" width="11.28515625" style="98" customWidth="1"/>
    <col min="15626" max="15626" width="9.85546875" style="98" customWidth="1"/>
    <col min="15627" max="15627" width="10" style="98" customWidth="1"/>
    <col min="15628" max="15628" width="8.7109375" style="98" customWidth="1"/>
    <col min="15629" max="15629" width="13.5703125" style="98" customWidth="1"/>
    <col min="15630" max="15630" width="13.28515625" style="98" customWidth="1"/>
    <col min="15631" max="15632" width="12.5703125" style="98" customWidth="1"/>
    <col min="15633" max="15633" width="7.85546875" style="98" customWidth="1"/>
    <col min="15634" max="15634" width="13.5703125" style="98" customWidth="1"/>
    <col min="15635" max="15635" width="8.85546875" style="98" customWidth="1"/>
    <col min="15636" max="15867" width="9.140625" style="98"/>
    <col min="15868" max="15871" width="0" style="98" hidden="1" customWidth="1"/>
    <col min="15872" max="15872" width="4.5703125" style="98" customWidth="1"/>
    <col min="15873" max="15873" width="5.7109375" style="98" customWidth="1"/>
    <col min="15874" max="15878" width="4.7109375" style="98" customWidth="1"/>
    <col min="15879" max="15880" width="7.7109375" style="98" customWidth="1"/>
    <col min="15881" max="15881" width="11.28515625" style="98" customWidth="1"/>
    <col min="15882" max="15882" width="9.85546875" style="98" customWidth="1"/>
    <col min="15883" max="15883" width="10" style="98" customWidth="1"/>
    <col min="15884" max="15884" width="8.7109375" style="98" customWidth="1"/>
    <col min="15885" max="15885" width="13.5703125" style="98" customWidth="1"/>
    <col min="15886" max="15886" width="13.28515625" style="98" customWidth="1"/>
    <col min="15887" max="15888" width="12.5703125" style="98" customWidth="1"/>
    <col min="15889" max="15889" width="7.85546875" style="98" customWidth="1"/>
    <col min="15890" max="15890" width="13.5703125" style="98" customWidth="1"/>
    <col min="15891" max="15891" width="8.85546875" style="98" customWidth="1"/>
    <col min="15892" max="16123" width="9.140625" style="98"/>
    <col min="16124" max="16127" width="0" style="98" hidden="1" customWidth="1"/>
    <col min="16128" max="16128" width="4.5703125" style="98" customWidth="1"/>
    <col min="16129" max="16129" width="5.7109375" style="98" customWidth="1"/>
    <col min="16130" max="16134" width="4.7109375" style="98" customWidth="1"/>
    <col min="16135" max="16136" width="7.7109375" style="98" customWidth="1"/>
    <col min="16137" max="16137" width="11.28515625" style="98" customWidth="1"/>
    <col min="16138" max="16138" width="9.85546875" style="98" customWidth="1"/>
    <col min="16139" max="16139" width="10" style="98" customWidth="1"/>
    <col min="16140" max="16140" width="8.7109375" style="98" customWidth="1"/>
    <col min="16141" max="16141" width="13.5703125" style="98" customWidth="1"/>
    <col min="16142" max="16142" width="13.28515625" style="98" customWidth="1"/>
    <col min="16143" max="16144" width="12.5703125" style="98" customWidth="1"/>
    <col min="16145" max="16145" width="7.85546875" style="98" customWidth="1"/>
    <col min="16146" max="16146" width="13.5703125" style="98" customWidth="1"/>
    <col min="16147" max="16147" width="8.85546875" style="98" customWidth="1"/>
    <col min="16148" max="16384" width="9.140625" style="98"/>
  </cols>
  <sheetData>
    <row r="1" spans="1:18" ht="35.1" customHeight="1" thickBot="1">
      <c r="A1" s="96"/>
      <c r="B1" s="97"/>
      <c r="C1" s="97"/>
      <c r="D1" s="97"/>
      <c r="E1" s="376" t="s">
        <v>14</v>
      </c>
      <c r="F1" s="377"/>
      <c r="G1" s="377"/>
      <c r="H1" s="377"/>
      <c r="I1" s="377"/>
      <c r="J1" s="377"/>
      <c r="K1" s="377"/>
      <c r="L1" s="377"/>
      <c r="M1" s="377"/>
      <c r="N1" s="377"/>
      <c r="O1" s="377"/>
      <c r="P1" s="377"/>
      <c r="Q1" s="377"/>
      <c r="R1" s="378"/>
    </row>
    <row r="2" spans="1:18" ht="15" customHeight="1">
      <c r="A2" s="96"/>
      <c r="B2" s="97"/>
      <c r="C2" s="97"/>
      <c r="D2" s="97"/>
      <c r="E2" s="376"/>
      <c r="F2" s="377"/>
      <c r="G2" s="377"/>
      <c r="H2" s="377"/>
      <c r="I2" s="377"/>
      <c r="J2" s="377"/>
      <c r="K2" s="377"/>
      <c r="L2" s="377"/>
      <c r="M2" s="377"/>
      <c r="N2" s="377"/>
      <c r="O2" s="377"/>
      <c r="P2" s="377"/>
      <c r="Q2" s="377"/>
      <c r="R2" s="378"/>
    </row>
    <row r="3" spans="1:18" ht="15" customHeight="1">
      <c r="A3" s="99"/>
      <c r="E3" s="379"/>
      <c r="F3" s="380"/>
      <c r="G3" s="380"/>
      <c r="H3" s="380"/>
      <c r="I3" s="380"/>
      <c r="J3" s="380"/>
      <c r="K3" s="380"/>
      <c r="L3" s="380"/>
      <c r="M3" s="380"/>
      <c r="N3" s="380"/>
      <c r="O3" s="380"/>
      <c r="P3" s="380"/>
      <c r="Q3" s="380"/>
      <c r="R3" s="381"/>
    </row>
    <row r="4" spans="1:18" ht="15.4" customHeight="1">
      <c r="A4" s="99"/>
      <c r="E4" s="382"/>
      <c r="F4" s="383"/>
      <c r="G4" s="383"/>
      <c r="H4" s="383"/>
      <c r="I4" s="383"/>
      <c r="J4" s="383"/>
      <c r="K4" s="383"/>
      <c r="L4" s="383"/>
      <c r="M4" s="383"/>
      <c r="N4" s="383"/>
      <c r="O4" s="383"/>
      <c r="P4" s="383"/>
      <c r="Q4" s="383"/>
      <c r="R4" s="384"/>
    </row>
    <row r="5" spans="1:18" ht="16.7" customHeight="1">
      <c r="A5" s="379" t="s">
        <v>56</v>
      </c>
      <c r="B5" s="380"/>
      <c r="C5" s="380"/>
      <c r="D5" s="380"/>
      <c r="E5" s="380"/>
      <c r="F5" s="380"/>
      <c r="G5" s="380"/>
      <c r="H5" s="380"/>
      <c r="I5" s="380"/>
      <c r="J5" s="380"/>
      <c r="K5" s="380"/>
      <c r="L5" s="380"/>
      <c r="M5" s="380"/>
      <c r="N5" s="380"/>
      <c r="O5" s="380"/>
      <c r="P5" s="380"/>
      <c r="Q5" s="380"/>
      <c r="R5" s="381"/>
    </row>
    <row r="6" spans="1:18" ht="16.7" customHeight="1">
      <c r="A6" s="99"/>
      <c r="E6" s="385" t="s">
        <v>111</v>
      </c>
      <c r="F6" s="386"/>
      <c r="G6" s="386"/>
      <c r="H6" s="102"/>
      <c r="I6" s="387" t="s">
        <v>0</v>
      </c>
      <c r="J6" s="387"/>
      <c r="K6" s="387"/>
      <c r="L6" s="387"/>
      <c r="M6" s="388"/>
      <c r="N6" s="389"/>
      <c r="O6" s="389"/>
      <c r="P6" s="389"/>
      <c r="Q6" s="389"/>
      <c r="R6" s="390"/>
    </row>
    <row r="7" spans="1:18">
      <c r="A7" s="99"/>
      <c r="E7" s="385" t="s">
        <v>112</v>
      </c>
      <c r="F7" s="386"/>
      <c r="G7" s="386"/>
      <c r="H7" s="220"/>
      <c r="I7" s="387"/>
      <c r="J7" s="387"/>
      <c r="K7" s="387"/>
      <c r="L7" s="387"/>
      <c r="M7" s="391"/>
      <c r="N7" s="392"/>
      <c r="O7" s="392"/>
      <c r="P7" s="392"/>
      <c r="Q7" s="392"/>
      <c r="R7" s="393"/>
    </row>
    <row r="8" spans="1:18" ht="15.4" customHeight="1">
      <c r="A8" s="99"/>
      <c r="E8" s="401" t="s">
        <v>34</v>
      </c>
      <c r="F8" s="402"/>
      <c r="G8" s="101" t="s">
        <v>13</v>
      </c>
      <c r="H8" s="340"/>
      <c r="I8" s="340"/>
      <c r="J8" s="340"/>
      <c r="K8" s="340"/>
      <c r="L8" s="403"/>
      <c r="M8" s="404"/>
      <c r="N8" s="404"/>
      <c r="O8" s="404"/>
      <c r="P8" s="404"/>
      <c r="Q8" s="404"/>
      <c r="R8" s="405"/>
    </row>
    <row r="9" spans="1:18" ht="29.65" customHeight="1">
      <c r="A9" s="99"/>
      <c r="E9" s="401"/>
      <c r="F9" s="402"/>
      <c r="G9" s="101" t="s">
        <v>35</v>
      </c>
      <c r="H9" s="340"/>
      <c r="I9" s="340"/>
      <c r="J9" s="340"/>
      <c r="K9" s="340"/>
      <c r="L9" s="406"/>
      <c r="M9" s="407"/>
      <c r="N9" s="407"/>
      <c r="O9" s="407"/>
      <c r="P9" s="407"/>
      <c r="Q9" s="407"/>
      <c r="R9" s="408"/>
    </row>
    <row r="10" spans="1:18" ht="15.95" customHeight="1">
      <c r="A10" s="99"/>
      <c r="E10" s="394" t="s">
        <v>84</v>
      </c>
      <c r="F10" s="395"/>
      <c r="G10" s="395"/>
      <c r="H10" s="395"/>
      <c r="I10" s="395"/>
      <c r="J10" s="395"/>
      <c r="K10" s="395"/>
      <c r="L10" s="358" t="s">
        <v>27</v>
      </c>
      <c r="M10" s="359"/>
      <c r="N10" s="359"/>
      <c r="O10" s="359"/>
      <c r="P10" s="360"/>
      <c r="Q10" s="341"/>
      <c r="R10" s="396"/>
    </row>
    <row r="11" spans="1:18" ht="15">
      <c r="A11" s="99"/>
      <c r="E11" s="394"/>
      <c r="F11" s="395"/>
      <c r="G11" s="395"/>
      <c r="H11" s="395"/>
      <c r="I11" s="395"/>
      <c r="J11" s="395"/>
      <c r="K11" s="395"/>
      <c r="L11" s="397" t="s">
        <v>15</v>
      </c>
      <c r="M11" s="398"/>
      <c r="N11" s="398"/>
      <c r="O11" s="398"/>
      <c r="P11" s="399"/>
      <c r="Q11" s="400">
        <f>+'Copertina&amp;Sintesi'!F28</f>
        <v>0</v>
      </c>
      <c r="R11" s="400"/>
    </row>
    <row r="12" spans="1:18" ht="15">
      <c r="A12" s="99"/>
      <c r="E12" s="364" t="s">
        <v>85</v>
      </c>
      <c r="F12" s="365"/>
      <c r="G12" s="365"/>
      <c r="H12" s="365"/>
      <c r="I12" s="365"/>
      <c r="J12" s="105">
        <f>+'Copertina&amp;Sintesi'!F23</f>
        <v>0</v>
      </c>
      <c r="K12" s="366">
        <f>+COUNTIF(J12:J15,"SI")*0.05</f>
        <v>0</v>
      </c>
      <c r="L12" s="368" t="s">
        <v>22</v>
      </c>
      <c r="M12" s="369"/>
      <c r="N12" s="369"/>
      <c r="O12" s="369"/>
      <c r="P12" s="370"/>
      <c r="Q12" s="106">
        <f>IFERROR(+IF(INT(Q11)&lt;8,"ERRORE",IF(INT(Q11)&lt;16,J129,IF(INT(Q11)&lt;23,J130,J131)))*(1+K12),0)</f>
        <v>0</v>
      </c>
      <c r="R12" s="107" t="s">
        <v>93</v>
      </c>
    </row>
    <row r="13" spans="1:18" ht="15">
      <c r="A13" s="99"/>
      <c r="E13" s="364" t="s">
        <v>86</v>
      </c>
      <c r="F13" s="365"/>
      <c r="G13" s="365"/>
      <c r="H13" s="365"/>
      <c r="I13" s="365"/>
      <c r="J13" s="105">
        <f>+'Copertina&amp;Sintesi'!F24</f>
        <v>0</v>
      </c>
      <c r="K13" s="366"/>
      <c r="L13" s="371" t="s">
        <v>95</v>
      </c>
      <c r="M13" s="371"/>
      <c r="N13" s="371"/>
      <c r="O13" s="104">
        <f>+'Copertina&amp;Sintesi'!D30</f>
        <v>0</v>
      </c>
      <c r="P13" s="108" t="s">
        <v>99</v>
      </c>
      <c r="Q13" s="109">
        <f>IFERROR(+MIN('alloggi - LP'!Q91,'alloggi - LP'!Q94:R94),0)</f>
        <v>0</v>
      </c>
      <c r="R13" s="110">
        <f>+IF(O13="SI",Q13,0)</f>
        <v>0</v>
      </c>
    </row>
    <row r="14" spans="1:18" ht="15">
      <c r="A14" s="99"/>
      <c r="E14" s="364" t="s">
        <v>87</v>
      </c>
      <c r="F14" s="365"/>
      <c r="G14" s="365"/>
      <c r="H14" s="365"/>
      <c r="I14" s="365"/>
      <c r="J14" s="105">
        <f>+'Copertina&amp;Sintesi'!F25</f>
        <v>0</v>
      </c>
      <c r="K14" s="366"/>
      <c r="L14" s="371"/>
      <c r="M14" s="371"/>
      <c r="N14" s="371"/>
      <c r="O14" s="111">
        <f>+'Copertina&amp;Sintesi'!D32</f>
        <v>0</v>
      </c>
      <c r="P14" s="108" t="s">
        <v>97</v>
      </c>
      <c r="Q14" s="112">
        <f>IFERROR(+'minialloggi - LT'!L70,0)</f>
        <v>0</v>
      </c>
      <c r="R14" s="110">
        <f t="shared" ref="R14:R15" si="0">+IF(O14="SI",Q14,0)</f>
        <v>0</v>
      </c>
    </row>
    <row r="15" spans="1:18" ht="15.75" thickBot="1">
      <c r="A15" s="113"/>
      <c r="B15" s="114"/>
      <c r="C15" s="114"/>
      <c r="D15" s="114"/>
      <c r="E15" s="373" t="s">
        <v>88</v>
      </c>
      <c r="F15" s="374"/>
      <c r="G15" s="374"/>
      <c r="H15" s="374"/>
      <c r="I15" s="374"/>
      <c r="J15" s="115">
        <f>+'Copertina&amp;Sintesi'!F26</f>
        <v>0</v>
      </c>
      <c r="K15" s="367"/>
      <c r="L15" s="372"/>
      <c r="M15" s="372"/>
      <c r="N15" s="372"/>
      <c r="O15" s="116">
        <f>++'Copertina&amp;Sintesi'!D33</f>
        <v>0</v>
      </c>
      <c r="P15" s="117" t="s">
        <v>98</v>
      </c>
      <c r="Q15" s="118">
        <f>IFERROR(+'appartamenti - LT'!L70,0)</f>
        <v>0</v>
      </c>
      <c r="R15" s="119">
        <f t="shared" si="0"/>
        <v>0</v>
      </c>
    </row>
    <row r="16" spans="1:18" ht="16.5" customHeight="1" thickBot="1">
      <c r="A16" s="120"/>
      <c r="B16" s="98"/>
      <c r="C16" s="98"/>
      <c r="D16" s="98"/>
      <c r="E16" s="411" t="s">
        <v>49</v>
      </c>
      <c r="F16" s="412"/>
      <c r="G16" s="412"/>
      <c r="H16" s="412"/>
      <c r="I16" s="412"/>
      <c r="J16" s="412"/>
      <c r="K16" s="412"/>
      <c r="L16" s="412"/>
      <c r="M16" s="412"/>
      <c r="N16" s="412"/>
      <c r="O16" s="412"/>
      <c r="P16" s="412"/>
      <c r="Q16" s="412"/>
      <c r="R16" s="413"/>
    </row>
    <row r="17" spans="1:18" ht="36" customHeight="1" thickBot="1">
      <c r="A17" s="120"/>
      <c r="B17" s="98"/>
      <c r="C17" s="98"/>
      <c r="D17" s="98"/>
      <c r="E17" s="414" t="s">
        <v>37</v>
      </c>
      <c r="F17" s="415"/>
      <c r="G17" s="415"/>
      <c r="H17" s="121" t="s">
        <v>7</v>
      </c>
      <c r="I17" s="122">
        <f>+SUM(P20:P49)</f>
        <v>0</v>
      </c>
      <c r="J17" s="375" t="s">
        <v>38</v>
      </c>
      <c r="K17" s="375"/>
      <c r="L17" s="123" t="s">
        <v>7</v>
      </c>
      <c r="M17" s="122">
        <f>+SUM(R20:R49)</f>
        <v>0</v>
      </c>
      <c r="N17" s="375" t="s">
        <v>71</v>
      </c>
      <c r="O17" s="375"/>
      <c r="P17" s="375"/>
      <c r="Q17" s="409">
        <f>+(Q12*M17)</f>
        <v>0</v>
      </c>
      <c r="R17" s="410"/>
    </row>
    <row r="18" spans="1:18" ht="22.5">
      <c r="A18" s="120"/>
      <c r="B18" s="98"/>
      <c r="C18" s="98"/>
      <c r="D18" s="98"/>
      <c r="E18" s="352" t="s">
        <v>1</v>
      </c>
      <c r="F18" s="354" t="s">
        <v>2</v>
      </c>
      <c r="G18" s="354"/>
      <c r="H18" s="356" t="s">
        <v>3</v>
      </c>
      <c r="I18" s="354" t="s">
        <v>4</v>
      </c>
      <c r="J18" s="354"/>
      <c r="K18" s="354"/>
      <c r="L18" s="354" t="s">
        <v>28</v>
      </c>
      <c r="M18" s="354"/>
      <c r="N18" s="354"/>
      <c r="O18" s="354" t="s">
        <v>41</v>
      </c>
      <c r="P18" s="124" t="s">
        <v>44</v>
      </c>
      <c r="Q18" s="124" t="s">
        <v>43</v>
      </c>
      <c r="R18" s="125" t="s">
        <v>100</v>
      </c>
    </row>
    <row r="19" spans="1:18" ht="29.25" customHeight="1">
      <c r="A19" s="120"/>
      <c r="B19" s="98"/>
      <c r="C19" s="98"/>
      <c r="D19" s="98"/>
      <c r="E19" s="353"/>
      <c r="F19" s="355"/>
      <c r="G19" s="355"/>
      <c r="H19" s="357"/>
      <c r="I19" s="355"/>
      <c r="J19" s="355"/>
      <c r="K19" s="355"/>
      <c r="L19" s="126" t="s">
        <v>23</v>
      </c>
      <c r="M19" s="126" t="s">
        <v>24</v>
      </c>
      <c r="N19" s="126" t="s">
        <v>25</v>
      </c>
      <c r="O19" s="355"/>
      <c r="P19" s="126" t="s">
        <v>7</v>
      </c>
      <c r="Q19" s="126" t="s">
        <v>7</v>
      </c>
      <c r="R19" s="127" t="s">
        <v>7</v>
      </c>
    </row>
    <row r="20" spans="1:18" ht="15">
      <c r="A20" s="120"/>
      <c r="B20" s="98"/>
      <c r="C20" s="98"/>
      <c r="D20" s="98"/>
      <c r="E20" s="128">
        <v>1</v>
      </c>
      <c r="F20" s="341"/>
      <c r="G20" s="341"/>
      <c r="H20" s="103"/>
      <c r="I20" s="341"/>
      <c r="J20" s="341"/>
      <c r="K20" s="341"/>
      <c r="L20" s="103"/>
      <c r="M20" s="102"/>
      <c r="N20" s="102"/>
      <c r="O20" s="102"/>
      <c r="P20" s="102"/>
      <c r="Q20" s="129">
        <f>+IF(O20=1,14,0)</f>
        <v>0</v>
      </c>
      <c r="R20" s="130">
        <f>+MIN(P20,Q20)</f>
        <v>0</v>
      </c>
    </row>
    <row r="21" spans="1:18" ht="15">
      <c r="A21" s="120"/>
      <c r="B21" s="98"/>
      <c r="C21" s="98"/>
      <c r="D21" s="98"/>
      <c r="E21" s="128">
        <v>2</v>
      </c>
      <c r="F21" s="341"/>
      <c r="G21" s="341"/>
      <c r="H21" s="103"/>
      <c r="I21" s="341"/>
      <c r="J21" s="341"/>
      <c r="K21" s="341"/>
      <c r="L21" s="103"/>
      <c r="M21" s="102"/>
      <c r="N21" s="102"/>
      <c r="O21" s="102"/>
      <c r="P21" s="102"/>
      <c r="Q21" s="129">
        <f t="shared" ref="Q21:Q49" si="1">+IF(O21=1,14,0)</f>
        <v>0</v>
      </c>
      <c r="R21" s="130">
        <f t="shared" ref="R21:R49" si="2">+MIN(P21,Q21)</f>
        <v>0</v>
      </c>
    </row>
    <row r="22" spans="1:18" ht="15">
      <c r="A22" s="120"/>
      <c r="B22" s="98"/>
      <c r="C22" s="98"/>
      <c r="D22" s="98"/>
      <c r="E22" s="128">
        <v>3</v>
      </c>
      <c r="F22" s="341"/>
      <c r="G22" s="341"/>
      <c r="H22" s="103"/>
      <c r="I22" s="341"/>
      <c r="J22" s="341"/>
      <c r="K22" s="341"/>
      <c r="L22" s="103"/>
      <c r="M22" s="102"/>
      <c r="N22" s="102"/>
      <c r="O22" s="102"/>
      <c r="P22" s="102"/>
      <c r="Q22" s="129">
        <f t="shared" si="1"/>
        <v>0</v>
      </c>
      <c r="R22" s="130">
        <f t="shared" si="2"/>
        <v>0</v>
      </c>
    </row>
    <row r="23" spans="1:18" ht="15">
      <c r="A23" s="120"/>
      <c r="B23" s="98"/>
      <c r="C23" s="98"/>
      <c r="D23" s="98"/>
      <c r="E23" s="128">
        <v>4</v>
      </c>
      <c r="F23" s="341"/>
      <c r="G23" s="341"/>
      <c r="H23" s="103"/>
      <c r="I23" s="341"/>
      <c r="J23" s="341"/>
      <c r="K23" s="341"/>
      <c r="L23" s="103"/>
      <c r="M23" s="102"/>
      <c r="N23" s="102"/>
      <c r="O23" s="102"/>
      <c r="P23" s="102"/>
      <c r="Q23" s="129">
        <f t="shared" si="1"/>
        <v>0</v>
      </c>
      <c r="R23" s="130">
        <f t="shared" si="2"/>
        <v>0</v>
      </c>
    </row>
    <row r="24" spans="1:18" ht="15">
      <c r="A24" s="120"/>
      <c r="B24" s="98"/>
      <c r="C24" s="98"/>
      <c r="D24" s="98"/>
      <c r="E24" s="128">
        <v>5</v>
      </c>
      <c r="F24" s="341"/>
      <c r="G24" s="341"/>
      <c r="H24" s="103"/>
      <c r="I24" s="341"/>
      <c r="J24" s="341"/>
      <c r="K24" s="341"/>
      <c r="L24" s="103"/>
      <c r="M24" s="102"/>
      <c r="N24" s="102"/>
      <c r="O24" s="102"/>
      <c r="P24" s="102"/>
      <c r="Q24" s="129">
        <f t="shared" si="1"/>
        <v>0</v>
      </c>
      <c r="R24" s="130">
        <f t="shared" si="2"/>
        <v>0</v>
      </c>
    </row>
    <row r="25" spans="1:18" ht="15">
      <c r="A25" s="120"/>
      <c r="B25" s="98"/>
      <c r="C25" s="98"/>
      <c r="D25" s="98"/>
      <c r="E25" s="128">
        <v>6</v>
      </c>
      <c r="F25" s="341"/>
      <c r="G25" s="341"/>
      <c r="H25" s="103"/>
      <c r="I25" s="341"/>
      <c r="J25" s="341"/>
      <c r="K25" s="341"/>
      <c r="L25" s="103"/>
      <c r="M25" s="102"/>
      <c r="N25" s="102"/>
      <c r="O25" s="102"/>
      <c r="P25" s="102"/>
      <c r="Q25" s="129">
        <f t="shared" si="1"/>
        <v>0</v>
      </c>
      <c r="R25" s="130">
        <f t="shared" si="2"/>
        <v>0</v>
      </c>
    </row>
    <row r="26" spans="1:18" ht="15">
      <c r="A26" s="120"/>
      <c r="B26" s="98"/>
      <c r="C26" s="98"/>
      <c r="D26" s="98"/>
      <c r="E26" s="128">
        <v>7</v>
      </c>
      <c r="F26" s="341"/>
      <c r="G26" s="341"/>
      <c r="H26" s="103"/>
      <c r="I26" s="341"/>
      <c r="J26" s="341"/>
      <c r="K26" s="341"/>
      <c r="L26" s="103"/>
      <c r="M26" s="102"/>
      <c r="N26" s="102"/>
      <c r="O26" s="102"/>
      <c r="P26" s="102"/>
      <c r="Q26" s="129">
        <f t="shared" si="1"/>
        <v>0</v>
      </c>
      <c r="R26" s="130">
        <f t="shared" si="2"/>
        <v>0</v>
      </c>
    </row>
    <row r="27" spans="1:18" ht="15">
      <c r="A27" s="120"/>
      <c r="B27" s="98"/>
      <c r="C27" s="98"/>
      <c r="D27" s="98"/>
      <c r="E27" s="128">
        <v>8</v>
      </c>
      <c r="F27" s="341"/>
      <c r="G27" s="341"/>
      <c r="H27" s="103"/>
      <c r="I27" s="341"/>
      <c r="J27" s="341"/>
      <c r="K27" s="341"/>
      <c r="L27" s="103"/>
      <c r="M27" s="102"/>
      <c r="N27" s="102"/>
      <c r="O27" s="102"/>
      <c r="P27" s="102"/>
      <c r="Q27" s="129">
        <f t="shared" si="1"/>
        <v>0</v>
      </c>
      <c r="R27" s="130">
        <f t="shared" si="2"/>
        <v>0</v>
      </c>
    </row>
    <row r="28" spans="1:18" ht="15">
      <c r="A28" s="120"/>
      <c r="B28" s="98"/>
      <c r="C28" s="98"/>
      <c r="D28" s="98"/>
      <c r="E28" s="128">
        <v>9</v>
      </c>
      <c r="F28" s="341"/>
      <c r="G28" s="341"/>
      <c r="H28" s="103"/>
      <c r="I28" s="341"/>
      <c r="J28" s="341"/>
      <c r="K28" s="341"/>
      <c r="L28" s="103"/>
      <c r="M28" s="102"/>
      <c r="N28" s="102"/>
      <c r="O28" s="102"/>
      <c r="P28" s="102"/>
      <c r="Q28" s="129">
        <f t="shared" si="1"/>
        <v>0</v>
      </c>
      <c r="R28" s="130">
        <f t="shared" si="2"/>
        <v>0</v>
      </c>
    </row>
    <row r="29" spans="1:18" ht="15">
      <c r="A29" s="120"/>
      <c r="B29" s="98"/>
      <c r="C29" s="98"/>
      <c r="D29" s="98"/>
      <c r="E29" s="128">
        <v>10</v>
      </c>
      <c r="F29" s="341"/>
      <c r="G29" s="341"/>
      <c r="H29" s="102"/>
      <c r="I29" s="341"/>
      <c r="J29" s="341"/>
      <c r="K29" s="341"/>
      <c r="L29" s="103"/>
      <c r="M29" s="102"/>
      <c r="N29" s="102"/>
      <c r="O29" s="102"/>
      <c r="P29" s="102"/>
      <c r="Q29" s="129">
        <f t="shared" si="1"/>
        <v>0</v>
      </c>
      <c r="R29" s="130">
        <f t="shared" si="2"/>
        <v>0</v>
      </c>
    </row>
    <row r="30" spans="1:18" ht="15">
      <c r="A30" s="120"/>
      <c r="B30" s="98"/>
      <c r="C30" s="98"/>
      <c r="D30" s="98"/>
      <c r="E30" s="128">
        <v>11</v>
      </c>
      <c r="F30" s="341"/>
      <c r="G30" s="341"/>
      <c r="H30" s="102"/>
      <c r="I30" s="341"/>
      <c r="J30" s="341"/>
      <c r="K30" s="341"/>
      <c r="L30" s="103"/>
      <c r="M30" s="102"/>
      <c r="N30" s="102"/>
      <c r="O30" s="102"/>
      <c r="P30" s="102"/>
      <c r="Q30" s="129">
        <f t="shared" si="1"/>
        <v>0</v>
      </c>
      <c r="R30" s="130">
        <f t="shared" si="2"/>
        <v>0</v>
      </c>
    </row>
    <row r="31" spans="1:18" ht="15">
      <c r="A31" s="120"/>
      <c r="B31" s="98"/>
      <c r="C31" s="98"/>
      <c r="D31" s="98"/>
      <c r="E31" s="128">
        <v>12</v>
      </c>
      <c r="F31" s="341"/>
      <c r="G31" s="341"/>
      <c r="H31" s="102"/>
      <c r="I31" s="341"/>
      <c r="J31" s="341"/>
      <c r="K31" s="341"/>
      <c r="L31" s="103"/>
      <c r="M31" s="102"/>
      <c r="N31" s="102"/>
      <c r="O31" s="102"/>
      <c r="P31" s="102"/>
      <c r="Q31" s="129">
        <f t="shared" si="1"/>
        <v>0</v>
      </c>
      <c r="R31" s="130">
        <f t="shared" si="2"/>
        <v>0</v>
      </c>
    </row>
    <row r="32" spans="1:18" ht="15">
      <c r="A32" s="120"/>
      <c r="B32" s="98"/>
      <c r="C32" s="98"/>
      <c r="D32" s="98"/>
      <c r="E32" s="128">
        <v>13</v>
      </c>
      <c r="F32" s="341"/>
      <c r="G32" s="341"/>
      <c r="H32" s="102"/>
      <c r="I32" s="341"/>
      <c r="J32" s="341"/>
      <c r="K32" s="341"/>
      <c r="L32" s="103"/>
      <c r="M32" s="102"/>
      <c r="N32" s="102"/>
      <c r="O32" s="102"/>
      <c r="P32" s="102"/>
      <c r="Q32" s="129">
        <f t="shared" si="1"/>
        <v>0</v>
      </c>
      <c r="R32" s="130">
        <f t="shared" si="2"/>
        <v>0</v>
      </c>
    </row>
    <row r="33" spans="1:18" ht="15">
      <c r="A33" s="120"/>
      <c r="B33" s="98"/>
      <c r="C33" s="98"/>
      <c r="D33" s="98"/>
      <c r="E33" s="128">
        <v>14</v>
      </c>
      <c r="F33" s="341"/>
      <c r="G33" s="341"/>
      <c r="H33" s="102"/>
      <c r="I33" s="341"/>
      <c r="J33" s="341"/>
      <c r="K33" s="341"/>
      <c r="L33" s="103"/>
      <c r="M33" s="102"/>
      <c r="N33" s="102"/>
      <c r="O33" s="102"/>
      <c r="P33" s="102"/>
      <c r="Q33" s="129">
        <f t="shared" si="1"/>
        <v>0</v>
      </c>
      <c r="R33" s="130">
        <f t="shared" si="2"/>
        <v>0</v>
      </c>
    </row>
    <row r="34" spans="1:18" ht="15">
      <c r="A34" s="120"/>
      <c r="B34" s="98"/>
      <c r="C34" s="98"/>
      <c r="D34" s="98"/>
      <c r="E34" s="128">
        <v>15</v>
      </c>
      <c r="F34" s="341"/>
      <c r="G34" s="341"/>
      <c r="H34" s="102"/>
      <c r="I34" s="341"/>
      <c r="J34" s="341"/>
      <c r="K34" s="341"/>
      <c r="L34" s="103"/>
      <c r="M34" s="102"/>
      <c r="N34" s="102"/>
      <c r="O34" s="102"/>
      <c r="P34" s="102"/>
      <c r="Q34" s="129">
        <f t="shared" si="1"/>
        <v>0</v>
      </c>
      <c r="R34" s="130">
        <f t="shared" si="2"/>
        <v>0</v>
      </c>
    </row>
    <row r="35" spans="1:18" ht="15">
      <c r="A35" s="120"/>
      <c r="B35" s="98"/>
      <c r="C35" s="98"/>
      <c r="D35" s="98"/>
      <c r="E35" s="128">
        <v>16</v>
      </c>
      <c r="F35" s="341"/>
      <c r="G35" s="341"/>
      <c r="H35" s="102"/>
      <c r="I35" s="341"/>
      <c r="J35" s="341"/>
      <c r="K35" s="341"/>
      <c r="L35" s="103"/>
      <c r="M35" s="102"/>
      <c r="N35" s="102"/>
      <c r="O35" s="102"/>
      <c r="P35" s="102"/>
      <c r="Q35" s="129">
        <f t="shared" si="1"/>
        <v>0</v>
      </c>
      <c r="R35" s="130">
        <f t="shared" si="2"/>
        <v>0</v>
      </c>
    </row>
    <row r="36" spans="1:18" ht="15">
      <c r="A36" s="120"/>
      <c r="B36" s="98"/>
      <c r="C36" s="98"/>
      <c r="D36" s="98"/>
      <c r="E36" s="128">
        <v>17</v>
      </c>
      <c r="F36" s="341"/>
      <c r="G36" s="341"/>
      <c r="H36" s="102"/>
      <c r="I36" s="341"/>
      <c r="J36" s="341"/>
      <c r="K36" s="341"/>
      <c r="L36" s="103"/>
      <c r="M36" s="102"/>
      <c r="N36" s="102"/>
      <c r="O36" s="102"/>
      <c r="P36" s="102"/>
      <c r="Q36" s="129">
        <f t="shared" si="1"/>
        <v>0</v>
      </c>
      <c r="R36" s="130">
        <f t="shared" si="2"/>
        <v>0</v>
      </c>
    </row>
    <row r="37" spans="1:18" ht="15">
      <c r="A37" s="120"/>
      <c r="B37" s="98"/>
      <c r="C37" s="98"/>
      <c r="D37" s="98"/>
      <c r="E37" s="128">
        <v>18</v>
      </c>
      <c r="F37" s="341"/>
      <c r="G37" s="341"/>
      <c r="H37" s="102"/>
      <c r="I37" s="341"/>
      <c r="J37" s="341"/>
      <c r="K37" s="341"/>
      <c r="L37" s="103"/>
      <c r="M37" s="102"/>
      <c r="N37" s="102"/>
      <c r="O37" s="102"/>
      <c r="P37" s="102"/>
      <c r="Q37" s="129">
        <f t="shared" si="1"/>
        <v>0</v>
      </c>
      <c r="R37" s="130">
        <f t="shared" si="2"/>
        <v>0</v>
      </c>
    </row>
    <row r="38" spans="1:18" ht="15">
      <c r="A38" s="120"/>
      <c r="B38" s="98"/>
      <c r="C38" s="98"/>
      <c r="D38" s="98"/>
      <c r="E38" s="128">
        <v>19</v>
      </c>
      <c r="F38" s="341"/>
      <c r="G38" s="341"/>
      <c r="H38" s="102"/>
      <c r="I38" s="341"/>
      <c r="J38" s="341"/>
      <c r="K38" s="341"/>
      <c r="L38" s="103"/>
      <c r="M38" s="102"/>
      <c r="N38" s="102"/>
      <c r="O38" s="102"/>
      <c r="P38" s="102"/>
      <c r="Q38" s="129">
        <f t="shared" si="1"/>
        <v>0</v>
      </c>
      <c r="R38" s="130">
        <f t="shared" si="2"/>
        <v>0</v>
      </c>
    </row>
    <row r="39" spans="1:18" ht="15">
      <c r="A39" s="120"/>
      <c r="B39" s="98"/>
      <c r="C39" s="98"/>
      <c r="D39" s="98"/>
      <c r="E39" s="128">
        <v>20</v>
      </c>
      <c r="F39" s="341"/>
      <c r="G39" s="341"/>
      <c r="H39" s="102"/>
      <c r="I39" s="341"/>
      <c r="J39" s="341"/>
      <c r="K39" s="341"/>
      <c r="L39" s="103"/>
      <c r="M39" s="102"/>
      <c r="N39" s="102"/>
      <c r="O39" s="102"/>
      <c r="P39" s="102"/>
      <c r="Q39" s="129">
        <f t="shared" si="1"/>
        <v>0</v>
      </c>
      <c r="R39" s="130">
        <f t="shared" si="2"/>
        <v>0</v>
      </c>
    </row>
    <row r="40" spans="1:18" ht="15">
      <c r="A40" s="120"/>
      <c r="B40" s="98"/>
      <c r="C40" s="98"/>
      <c r="D40" s="98"/>
      <c r="E40" s="128">
        <v>21</v>
      </c>
      <c r="F40" s="341"/>
      <c r="G40" s="341"/>
      <c r="H40" s="102"/>
      <c r="I40" s="341"/>
      <c r="J40" s="341"/>
      <c r="K40" s="341"/>
      <c r="L40" s="103"/>
      <c r="M40" s="102"/>
      <c r="N40" s="102"/>
      <c r="O40" s="102"/>
      <c r="P40" s="102"/>
      <c r="Q40" s="129">
        <f t="shared" si="1"/>
        <v>0</v>
      </c>
      <c r="R40" s="130">
        <f t="shared" si="2"/>
        <v>0</v>
      </c>
    </row>
    <row r="41" spans="1:18" ht="15">
      <c r="A41" s="120"/>
      <c r="B41" s="98"/>
      <c r="C41" s="98"/>
      <c r="D41" s="98"/>
      <c r="E41" s="128">
        <v>22</v>
      </c>
      <c r="F41" s="341"/>
      <c r="G41" s="341"/>
      <c r="H41" s="102"/>
      <c r="I41" s="341"/>
      <c r="J41" s="341"/>
      <c r="K41" s="341"/>
      <c r="L41" s="103"/>
      <c r="M41" s="102"/>
      <c r="N41" s="102"/>
      <c r="O41" s="102"/>
      <c r="P41" s="102"/>
      <c r="Q41" s="129">
        <f t="shared" si="1"/>
        <v>0</v>
      </c>
      <c r="R41" s="130">
        <f t="shared" si="2"/>
        <v>0</v>
      </c>
    </row>
    <row r="42" spans="1:18" ht="15">
      <c r="A42" s="120"/>
      <c r="B42" s="98"/>
      <c r="C42" s="98"/>
      <c r="D42" s="98"/>
      <c r="E42" s="128">
        <v>23</v>
      </c>
      <c r="F42" s="341"/>
      <c r="G42" s="341"/>
      <c r="H42" s="102"/>
      <c r="I42" s="341"/>
      <c r="J42" s="341"/>
      <c r="K42" s="341"/>
      <c r="L42" s="103"/>
      <c r="M42" s="102"/>
      <c r="N42" s="102"/>
      <c r="O42" s="102"/>
      <c r="P42" s="102"/>
      <c r="Q42" s="129">
        <f t="shared" si="1"/>
        <v>0</v>
      </c>
      <c r="R42" s="130">
        <f t="shared" si="2"/>
        <v>0</v>
      </c>
    </row>
    <row r="43" spans="1:18" ht="15">
      <c r="A43" s="120"/>
      <c r="B43" s="98"/>
      <c r="C43" s="98"/>
      <c r="D43" s="98"/>
      <c r="E43" s="128">
        <v>24</v>
      </c>
      <c r="F43" s="341"/>
      <c r="G43" s="341"/>
      <c r="H43" s="102"/>
      <c r="I43" s="341"/>
      <c r="J43" s="341"/>
      <c r="K43" s="341"/>
      <c r="L43" s="103"/>
      <c r="M43" s="102"/>
      <c r="N43" s="102"/>
      <c r="O43" s="102"/>
      <c r="P43" s="102"/>
      <c r="Q43" s="129">
        <f t="shared" si="1"/>
        <v>0</v>
      </c>
      <c r="R43" s="130">
        <f t="shared" si="2"/>
        <v>0</v>
      </c>
    </row>
    <row r="44" spans="1:18" ht="15">
      <c r="A44" s="120"/>
      <c r="B44" s="98"/>
      <c r="C44" s="98"/>
      <c r="D44" s="98"/>
      <c r="E44" s="128">
        <v>25</v>
      </c>
      <c r="F44" s="341"/>
      <c r="G44" s="341"/>
      <c r="H44" s="102"/>
      <c r="I44" s="341"/>
      <c r="J44" s="341"/>
      <c r="K44" s="341"/>
      <c r="L44" s="103"/>
      <c r="M44" s="102"/>
      <c r="N44" s="102"/>
      <c r="O44" s="102"/>
      <c r="P44" s="102"/>
      <c r="Q44" s="129">
        <f t="shared" si="1"/>
        <v>0</v>
      </c>
      <c r="R44" s="130">
        <f t="shared" si="2"/>
        <v>0</v>
      </c>
    </row>
    <row r="45" spans="1:18" ht="15">
      <c r="A45" s="120"/>
      <c r="B45" s="98"/>
      <c r="C45" s="98"/>
      <c r="D45" s="98"/>
      <c r="E45" s="128">
        <v>26</v>
      </c>
      <c r="F45" s="341"/>
      <c r="G45" s="341"/>
      <c r="H45" s="102"/>
      <c r="I45" s="341"/>
      <c r="J45" s="341"/>
      <c r="K45" s="341"/>
      <c r="L45" s="103"/>
      <c r="M45" s="102"/>
      <c r="N45" s="102"/>
      <c r="O45" s="102"/>
      <c r="P45" s="102"/>
      <c r="Q45" s="129">
        <f t="shared" si="1"/>
        <v>0</v>
      </c>
      <c r="R45" s="130">
        <f t="shared" si="2"/>
        <v>0</v>
      </c>
    </row>
    <row r="46" spans="1:18" ht="15">
      <c r="A46" s="120"/>
      <c r="B46" s="98"/>
      <c r="C46" s="98"/>
      <c r="D46" s="98"/>
      <c r="E46" s="128">
        <v>27</v>
      </c>
      <c r="F46" s="341"/>
      <c r="G46" s="341"/>
      <c r="H46" s="102"/>
      <c r="I46" s="341"/>
      <c r="J46" s="341"/>
      <c r="K46" s="341"/>
      <c r="L46" s="103"/>
      <c r="M46" s="102"/>
      <c r="N46" s="102"/>
      <c r="O46" s="102"/>
      <c r="P46" s="102"/>
      <c r="Q46" s="129">
        <f t="shared" si="1"/>
        <v>0</v>
      </c>
      <c r="R46" s="130">
        <f t="shared" si="2"/>
        <v>0</v>
      </c>
    </row>
    <row r="47" spans="1:18" ht="15">
      <c r="A47" s="120"/>
      <c r="B47" s="98"/>
      <c r="C47" s="98"/>
      <c r="D47" s="98"/>
      <c r="E47" s="128">
        <v>28</v>
      </c>
      <c r="F47" s="341"/>
      <c r="G47" s="341"/>
      <c r="H47" s="102"/>
      <c r="I47" s="341"/>
      <c r="J47" s="341"/>
      <c r="K47" s="341"/>
      <c r="L47" s="103"/>
      <c r="M47" s="102"/>
      <c r="N47" s="102"/>
      <c r="O47" s="102"/>
      <c r="P47" s="102"/>
      <c r="Q47" s="129">
        <f t="shared" si="1"/>
        <v>0</v>
      </c>
      <c r="R47" s="130">
        <f t="shared" si="2"/>
        <v>0</v>
      </c>
    </row>
    <row r="48" spans="1:18" ht="15">
      <c r="A48" s="120"/>
      <c r="B48" s="98"/>
      <c r="C48" s="98"/>
      <c r="D48" s="98"/>
      <c r="E48" s="128">
        <v>29</v>
      </c>
      <c r="F48" s="341"/>
      <c r="G48" s="341"/>
      <c r="H48" s="102"/>
      <c r="I48" s="341"/>
      <c r="J48" s="341"/>
      <c r="K48" s="341"/>
      <c r="L48" s="103"/>
      <c r="M48" s="102"/>
      <c r="N48" s="102"/>
      <c r="O48" s="102"/>
      <c r="P48" s="102"/>
      <c r="Q48" s="129">
        <f t="shared" si="1"/>
        <v>0</v>
      </c>
      <c r="R48" s="130">
        <f t="shared" si="2"/>
        <v>0</v>
      </c>
    </row>
    <row r="49" spans="1:18" ht="15">
      <c r="A49" s="120"/>
      <c r="B49" s="98"/>
      <c r="C49" s="98"/>
      <c r="D49" s="98"/>
      <c r="E49" s="128">
        <v>30</v>
      </c>
      <c r="F49" s="341"/>
      <c r="G49" s="341"/>
      <c r="H49" s="102"/>
      <c r="I49" s="341"/>
      <c r="J49" s="341"/>
      <c r="K49" s="341"/>
      <c r="L49" s="103"/>
      <c r="M49" s="102"/>
      <c r="N49" s="102"/>
      <c r="O49" s="102"/>
      <c r="P49" s="102"/>
      <c r="Q49" s="129">
        <f t="shared" si="1"/>
        <v>0</v>
      </c>
      <c r="R49" s="130">
        <f t="shared" si="2"/>
        <v>0</v>
      </c>
    </row>
    <row r="50" spans="1:18" ht="15" thickBot="1">
      <c r="A50" s="120"/>
      <c r="B50" s="98"/>
      <c r="C50" s="98"/>
      <c r="D50" s="98"/>
      <c r="E50" s="131"/>
      <c r="F50" s="132"/>
      <c r="G50" s="132"/>
      <c r="H50" s="132"/>
      <c r="I50" s="133"/>
      <c r="J50" s="134"/>
      <c r="K50" s="132"/>
      <c r="L50" s="132"/>
      <c r="M50" s="132"/>
      <c r="N50" s="134"/>
      <c r="O50" s="135"/>
      <c r="P50" s="135"/>
      <c r="Q50" s="135"/>
      <c r="R50" s="136"/>
    </row>
    <row r="51" spans="1:18" ht="16.5" customHeight="1" thickBot="1">
      <c r="A51" s="120"/>
      <c r="B51" s="98"/>
      <c r="C51" s="98"/>
      <c r="D51" s="98"/>
      <c r="E51" s="418" t="s">
        <v>50</v>
      </c>
      <c r="F51" s="419"/>
      <c r="G51" s="419"/>
      <c r="H51" s="419"/>
      <c r="I51" s="419"/>
      <c r="J51" s="419"/>
      <c r="K51" s="419"/>
      <c r="L51" s="419"/>
      <c r="M51" s="419"/>
      <c r="N51" s="419"/>
      <c r="O51" s="419"/>
      <c r="P51" s="419"/>
      <c r="Q51" s="419"/>
      <c r="R51" s="420"/>
    </row>
    <row r="52" spans="1:18" ht="53.25" customHeight="1" thickBot="1">
      <c r="A52" s="120"/>
      <c r="B52" s="98"/>
      <c r="C52" s="98"/>
      <c r="D52" s="98"/>
      <c r="E52" s="414" t="s">
        <v>58</v>
      </c>
      <c r="F52" s="415"/>
      <c r="G52" s="415"/>
      <c r="H52" s="121" t="s">
        <v>7</v>
      </c>
      <c r="I52" s="122">
        <f>+SUM(P55:P84)</f>
        <v>0</v>
      </c>
      <c r="J52" s="375" t="s">
        <v>38</v>
      </c>
      <c r="K52" s="375"/>
      <c r="L52" s="123" t="s">
        <v>7</v>
      </c>
      <c r="M52" s="122">
        <f>+SUM(R55:R84)</f>
        <v>0</v>
      </c>
      <c r="N52" s="375" t="s">
        <v>72</v>
      </c>
      <c r="O52" s="375"/>
      <c r="P52" s="375"/>
      <c r="Q52" s="416">
        <f>+Q12*M52</f>
        <v>0</v>
      </c>
      <c r="R52" s="417"/>
    </row>
    <row r="53" spans="1:18" ht="22.5">
      <c r="A53" s="120"/>
      <c r="B53" s="98"/>
      <c r="C53" s="98"/>
      <c r="D53" s="98"/>
      <c r="E53" s="352" t="s">
        <v>1</v>
      </c>
      <c r="F53" s="354" t="s">
        <v>2</v>
      </c>
      <c r="G53" s="354"/>
      <c r="H53" s="356" t="s">
        <v>3</v>
      </c>
      <c r="I53" s="354" t="s">
        <v>4</v>
      </c>
      <c r="J53" s="354"/>
      <c r="K53" s="354"/>
      <c r="L53" s="354" t="s">
        <v>28</v>
      </c>
      <c r="M53" s="354"/>
      <c r="N53" s="354"/>
      <c r="O53" s="354" t="s">
        <v>41</v>
      </c>
      <c r="P53" s="124" t="s">
        <v>44</v>
      </c>
      <c r="Q53" s="124" t="s">
        <v>43</v>
      </c>
      <c r="R53" s="125" t="s">
        <v>100</v>
      </c>
    </row>
    <row r="54" spans="1:18" ht="25.5" customHeight="1">
      <c r="A54" s="120"/>
      <c r="B54" s="98"/>
      <c r="C54" s="98"/>
      <c r="D54" s="98"/>
      <c r="E54" s="353"/>
      <c r="F54" s="355"/>
      <c r="G54" s="355"/>
      <c r="H54" s="357"/>
      <c r="I54" s="355"/>
      <c r="J54" s="355"/>
      <c r="K54" s="355"/>
      <c r="L54" s="126" t="s">
        <v>23</v>
      </c>
      <c r="M54" s="126" t="s">
        <v>24</v>
      </c>
      <c r="N54" s="126" t="s">
        <v>25</v>
      </c>
      <c r="O54" s="355"/>
      <c r="P54" s="126" t="s">
        <v>7</v>
      </c>
      <c r="Q54" s="126" t="s">
        <v>7</v>
      </c>
      <c r="R54" s="127" t="s">
        <v>7</v>
      </c>
    </row>
    <row r="55" spans="1:18" ht="15">
      <c r="A55" s="120"/>
      <c r="B55" s="98"/>
      <c r="C55" s="98"/>
      <c r="D55" s="98"/>
      <c r="E55" s="128">
        <v>1</v>
      </c>
      <c r="F55" s="341"/>
      <c r="G55" s="341"/>
      <c r="H55" s="103"/>
      <c r="I55" s="421"/>
      <c r="J55" s="341"/>
      <c r="K55" s="341"/>
      <c r="L55" s="137"/>
      <c r="M55" s="102"/>
      <c r="N55" s="138"/>
      <c r="O55" s="102"/>
      <c r="P55" s="102"/>
      <c r="Q55" s="129">
        <f>+IF(O55=2,21,0)</f>
        <v>0</v>
      </c>
      <c r="R55" s="130">
        <f>+MIN(P55,Q55)</f>
        <v>0</v>
      </c>
    </row>
    <row r="56" spans="1:18" ht="15">
      <c r="A56" s="120"/>
      <c r="B56" s="98"/>
      <c r="C56" s="98"/>
      <c r="D56" s="98"/>
      <c r="E56" s="128">
        <v>2</v>
      </c>
      <c r="F56" s="341"/>
      <c r="G56" s="341"/>
      <c r="H56" s="103"/>
      <c r="I56" s="421"/>
      <c r="J56" s="341"/>
      <c r="K56" s="341"/>
      <c r="L56" s="137"/>
      <c r="M56" s="102"/>
      <c r="N56" s="138"/>
      <c r="O56" s="102"/>
      <c r="P56" s="102"/>
      <c r="Q56" s="129">
        <f t="shared" ref="Q56:Q84" si="3">+IF(O56=2,21,0)</f>
        <v>0</v>
      </c>
      <c r="R56" s="130">
        <f t="shared" ref="R56:R84" si="4">+MIN(P56,Q56)</f>
        <v>0</v>
      </c>
    </row>
    <row r="57" spans="1:18" ht="15">
      <c r="A57" s="120"/>
      <c r="B57" s="98"/>
      <c r="C57" s="98"/>
      <c r="D57" s="98"/>
      <c r="E57" s="128">
        <v>3</v>
      </c>
      <c r="F57" s="341"/>
      <c r="G57" s="341"/>
      <c r="H57" s="103"/>
      <c r="I57" s="421"/>
      <c r="J57" s="341"/>
      <c r="K57" s="341"/>
      <c r="L57" s="137"/>
      <c r="M57" s="102"/>
      <c r="N57" s="138"/>
      <c r="O57" s="102"/>
      <c r="P57" s="102"/>
      <c r="Q57" s="129">
        <f t="shared" si="3"/>
        <v>0</v>
      </c>
      <c r="R57" s="130">
        <f t="shared" si="4"/>
        <v>0</v>
      </c>
    </row>
    <row r="58" spans="1:18" ht="15">
      <c r="A58" s="120"/>
      <c r="B58" s="98"/>
      <c r="C58" s="98"/>
      <c r="D58" s="98"/>
      <c r="E58" s="128">
        <v>4</v>
      </c>
      <c r="F58" s="341"/>
      <c r="G58" s="341"/>
      <c r="H58" s="103"/>
      <c r="I58" s="421"/>
      <c r="J58" s="341"/>
      <c r="K58" s="341"/>
      <c r="L58" s="137"/>
      <c r="M58" s="102"/>
      <c r="N58" s="138"/>
      <c r="O58" s="102"/>
      <c r="P58" s="102"/>
      <c r="Q58" s="129">
        <f t="shared" si="3"/>
        <v>0</v>
      </c>
      <c r="R58" s="130">
        <f t="shared" si="4"/>
        <v>0</v>
      </c>
    </row>
    <row r="59" spans="1:18" ht="15">
      <c r="A59" s="120"/>
      <c r="B59" s="98"/>
      <c r="C59" s="98"/>
      <c r="D59" s="98"/>
      <c r="E59" s="128">
        <v>5</v>
      </c>
      <c r="F59" s="341"/>
      <c r="G59" s="341"/>
      <c r="H59" s="103"/>
      <c r="I59" s="421"/>
      <c r="J59" s="341"/>
      <c r="K59" s="341"/>
      <c r="L59" s="137"/>
      <c r="M59" s="102"/>
      <c r="N59" s="138"/>
      <c r="O59" s="102"/>
      <c r="P59" s="102"/>
      <c r="Q59" s="129">
        <f t="shared" si="3"/>
        <v>0</v>
      </c>
      <c r="R59" s="130">
        <f t="shared" si="4"/>
        <v>0</v>
      </c>
    </row>
    <row r="60" spans="1:18" ht="15">
      <c r="A60" s="120"/>
      <c r="B60" s="98"/>
      <c r="C60" s="98"/>
      <c r="D60" s="98"/>
      <c r="E60" s="128">
        <v>6</v>
      </c>
      <c r="F60" s="341"/>
      <c r="G60" s="341"/>
      <c r="H60" s="103"/>
      <c r="I60" s="421"/>
      <c r="J60" s="341"/>
      <c r="K60" s="341"/>
      <c r="L60" s="137"/>
      <c r="M60" s="102"/>
      <c r="N60" s="138"/>
      <c r="O60" s="102"/>
      <c r="P60" s="102"/>
      <c r="Q60" s="129">
        <f t="shared" si="3"/>
        <v>0</v>
      </c>
      <c r="R60" s="130">
        <f t="shared" si="4"/>
        <v>0</v>
      </c>
    </row>
    <row r="61" spans="1:18" ht="15">
      <c r="A61" s="120"/>
      <c r="B61" s="98"/>
      <c r="C61" s="98"/>
      <c r="D61" s="98"/>
      <c r="E61" s="128">
        <v>7</v>
      </c>
      <c r="F61" s="341"/>
      <c r="G61" s="341"/>
      <c r="H61" s="103"/>
      <c r="I61" s="421"/>
      <c r="J61" s="341"/>
      <c r="K61" s="341"/>
      <c r="L61" s="137"/>
      <c r="M61" s="102"/>
      <c r="N61" s="138"/>
      <c r="O61" s="102"/>
      <c r="P61" s="102"/>
      <c r="Q61" s="129">
        <f t="shared" si="3"/>
        <v>0</v>
      </c>
      <c r="R61" s="130">
        <f t="shared" si="4"/>
        <v>0</v>
      </c>
    </row>
    <row r="62" spans="1:18" ht="15">
      <c r="A62" s="120"/>
      <c r="B62" s="98"/>
      <c r="C62" s="98"/>
      <c r="D62" s="98"/>
      <c r="E62" s="128">
        <v>8</v>
      </c>
      <c r="F62" s="341"/>
      <c r="G62" s="341"/>
      <c r="H62" s="103"/>
      <c r="I62" s="421"/>
      <c r="J62" s="341"/>
      <c r="K62" s="341"/>
      <c r="L62" s="137"/>
      <c r="M62" s="102"/>
      <c r="N62" s="138"/>
      <c r="O62" s="102"/>
      <c r="P62" s="102"/>
      <c r="Q62" s="129">
        <f t="shared" si="3"/>
        <v>0</v>
      </c>
      <c r="R62" s="130">
        <f t="shared" si="4"/>
        <v>0</v>
      </c>
    </row>
    <row r="63" spans="1:18" ht="15">
      <c r="A63" s="120"/>
      <c r="B63" s="98"/>
      <c r="C63" s="98"/>
      <c r="D63" s="98"/>
      <c r="E63" s="128">
        <v>9</v>
      </c>
      <c r="F63" s="341"/>
      <c r="G63" s="341"/>
      <c r="H63" s="103"/>
      <c r="I63" s="421"/>
      <c r="J63" s="341"/>
      <c r="K63" s="341"/>
      <c r="L63" s="137"/>
      <c r="M63" s="102"/>
      <c r="N63" s="138"/>
      <c r="O63" s="102"/>
      <c r="P63" s="102"/>
      <c r="Q63" s="129">
        <f t="shared" si="3"/>
        <v>0</v>
      </c>
      <c r="R63" s="130">
        <f t="shared" si="4"/>
        <v>0</v>
      </c>
    </row>
    <row r="64" spans="1:18" ht="15">
      <c r="A64" s="120"/>
      <c r="B64" s="98"/>
      <c r="C64" s="98"/>
      <c r="D64" s="98"/>
      <c r="E64" s="128">
        <v>10</v>
      </c>
      <c r="F64" s="341"/>
      <c r="G64" s="341"/>
      <c r="H64" s="103"/>
      <c r="I64" s="421"/>
      <c r="J64" s="341"/>
      <c r="K64" s="341"/>
      <c r="L64" s="137"/>
      <c r="M64" s="102"/>
      <c r="N64" s="138"/>
      <c r="O64" s="102"/>
      <c r="P64" s="102"/>
      <c r="Q64" s="129">
        <f t="shared" si="3"/>
        <v>0</v>
      </c>
      <c r="R64" s="130">
        <f t="shared" si="4"/>
        <v>0</v>
      </c>
    </row>
    <row r="65" spans="1:18" ht="15">
      <c r="A65" s="120"/>
      <c r="B65" s="98"/>
      <c r="C65" s="98"/>
      <c r="D65" s="98"/>
      <c r="E65" s="128">
        <v>11</v>
      </c>
      <c r="F65" s="341"/>
      <c r="G65" s="341"/>
      <c r="H65" s="103"/>
      <c r="I65" s="421"/>
      <c r="J65" s="341"/>
      <c r="K65" s="341"/>
      <c r="L65" s="137"/>
      <c r="M65" s="102"/>
      <c r="N65" s="138"/>
      <c r="O65" s="102"/>
      <c r="P65" s="102"/>
      <c r="Q65" s="129">
        <f t="shared" si="3"/>
        <v>0</v>
      </c>
      <c r="R65" s="130">
        <f t="shared" si="4"/>
        <v>0</v>
      </c>
    </row>
    <row r="66" spans="1:18" ht="15">
      <c r="A66" s="120"/>
      <c r="B66" s="98"/>
      <c r="C66" s="98"/>
      <c r="D66" s="98"/>
      <c r="E66" s="128">
        <v>12</v>
      </c>
      <c r="F66" s="341"/>
      <c r="G66" s="341"/>
      <c r="H66" s="102"/>
      <c r="I66" s="341"/>
      <c r="J66" s="341"/>
      <c r="K66" s="341"/>
      <c r="L66" s="137"/>
      <c r="M66" s="102"/>
      <c r="N66" s="138"/>
      <c r="O66" s="102"/>
      <c r="P66" s="102"/>
      <c r="Q66" s="129">
        <f t="shared" si="3"/>
        <v>0</v>
      </c>
      <c r="R66" s="130">
        <f t="shared" si="4"/>
        <v>0</v>
      </c>
    </row>
    <row r="67" spans="1:18" ht="15">
      <c r="A67" s="120"/>
      <c r="B67" s="98"/>
      <c r="C67" s="98"/>
      <c r="D67" s="98"/>
      <c r="E67" s="128">
        <v>13</v>
      </c>
      <c r="F67" s="341"/>
      <c r="G67" s="341"/>
      <c r="H67" s="102"/>
      <c r="I67" s="341"/>
      <c r="J67" s="341"/>
      <c r="K67" s="341"/>
      <c r="L67" s="137"/>
      <c r="M67" s="102"/>
      <c r="N67" s="138"/>
      <c r="O67" s="102"/>
      <c r="P67" s="102"/>
      <c r="Q67" s="129">
        <f t="shared" si="3"/>
        <v>0</v>
      </c>
      <c r="R67" s="130">
        <f t="shared" si="4"/>
        <v>0</v>
      </c>
    </row>
    <row r="68" spans="1:18" ht="15">
      <c r="A68" s="120"/>
      <c r="B68" s="98"/>
      <c r="C68" s="98"/>
      <c r="D68" s="98"/>
      <c r="E68" s="128">
        <v>14</v>
      </c>
      <c r="F68" s="341"/>
      <c r="G68" s="341"/>
      <c r="H68" s="102"/>
      <c r="I68" s="341"/>
      <c r="J68" s="341"/>
      <c r="K68" s="341"/>
      <c r="L68" s="137"/>
      <c r="M68" s="102"/>
      <c r="N68" s="138"/>
      <c r="O68" s="102"/>
      <c r="P68" s="102"/>
      <c r="Q68" s="129">
        <f t="shared" si="3"/>
        <v>0</v>
      </c>
      <c r="R68" s="130">
        <f t="shared" si="4"/>
        <v>0</v>
      </c>
    </row>
    <row r="69" spans="1:18" ht="15">
      <c r="A69" s="120"/>
      <c r="B69" s="98"/>
      <c r="C69" s="98"/>
      <c r="D69" s="98"/>
      <c r="E69" s="128">
        <v>15</v>
      </c>
      <c r="F69" s="341"/>
      <c r="G69" s="341"/>
      <c r="H69" s="102"/>
      <c r="I69" s="341"/>
      <c r="J69" s="341"/>
      <c r="K69" s="341"/>
      <c r="L69" s="137"/>
      <c r="M69" s="102"/>
      <c r="N69" s="138"/>
      <c r="O69" s="102"/>
      <c r="P69" s="102"/>
      <c r="Q69" s="129">
        <f t="shared" si="3"/>
        <v>0</v>
      </c>
      <c r="R69" s="130">
        <f t="shared" si="4"/>
        <v>0</v>
      </c>
    </row>
    <row r="70" spans="1:18" ht="15">
      <c r="A70" s="120"/>
      <c r="B70" s="98"/>
      <c r="C70" s="98"/>
      <c r="D70" s="98"/>
      <c r="E70" s="128">
        <v>16</v>
      </c>
      <c r="F70" s="341"/>
      <c r="G70" s="341"/>
      <c r="H70" s="102"/>
      <c r="I70" s="341"/>
      <c r="J70" s="341"/>
      <c r="K70" s="341"/>
      <c r="L70" s="137"/>
      <c r="M70" s="102"/>
      <c r="N70" s="138"/>
      <c r="O70" s="102"/>
      <c r="P70" s="102"/>
      <c r="Q70" s="129">
        <f t="shared" si="3"/>
        <v>0</v>
      </c>
      <c r="R70" s="130">
        <f t="shared" si="4"/>
        <v>0</v>
      </c>
    </row>
    <row r="71" spans="1:18" ht="15">
      <c r="A71" s="120"/>
      <c r="B71" s="98"/>
      <c r="C71" s="98"/>
      <c r="D71" s="98"/>
      <c r="E71" s="128">
        <v>17</v>
      </c>
      <c r="F71" s="341"/>
      <c r="G71" s="341"/>
      <c r="H71" s="102"/>
      <c r="I71" s="341"/>
      <c r="J71" s="341"/>
      <c r="K71" s="341"/>
      <c r="L71" s="137"/>
      <c r="M71" s="102"/>
      <c r="N71" s="138"/>
      <c r="O71" s="102"/>
      <c r="P71" s="102"/>
      <c r="Q71" s="129">
        <f t="shared" si="3"/>
        <v>0</v>
      </c>
      <c r="R71" s="130">
        <f t="shared" si="4"/>
        <v>0</v>
      </c>
    </row>
    <row r="72" spans="1:18" ht="15">
      <c r="A72" s="120"/>
      <c r="B72" s="98"/>
      <c r="C72" s="98"/>
      <c r="D72" s="98"/>
      <c r="E72" s="128">
        <v>18</v>
      </c>
      <c r="F72" s="341"/>
      <c r="G72" s="341"/>
      <c r="H72" s="102"/>
      <c r="I72" s="341"/>
      <c r="J72" s="341"/>
      <c r="K72" s="341"/>
      <c r="L72" s="137"/>
      <c r="M72" s="102"/>
      <c r="N72" s="138"/>
      <c r="O72" s="102"/>
      <c r="P72" s="102"/>
      <c r="Q72" s="129">
        <f t="shared" si="3"/>
        <v>0</v>
      </c>
      <c r="R72" s="130">
        <f t="shared" si="4"/>
        <v>0</v>
      </c>
    </row>
    <row r="73" spans="1:18" ht="15">
      <c r="A73" s="120"/>
      <c r="B73" s="98"/>
      <c r="C73" s="98"/>
      <c r="D73" s="98"/>
      <c r="E73" s="128">
        <v>19</v>
      </c>
      <c r="F73" s="341"/>
      <c r="G73" s="341"/>
      <c r="H73" s="102"/>
      <c r="I73" s="341"/>
      <c r="J73" s="341"/>
      <c r="K73" s="341"/>
      <c r="L73" s="137"/>
      <c r="M73" s="102"/>
      <c r="N73" s="138"/>
      <c r="O73" s="102"/>
      <c r="P73" s="102"/>
      <c r="Q73" s="129">
        <f t="shared" si="3"/>
        <v>0</v>
      </c>
      <c r="R73" s="130">
        <f t="shared" si="4"/>
        <v>0</v>
      </c>
    </row>
    <row r="74" spans="1:18" ht="15">
      <c r="A74" s="120"/>
      <c r="B74" s="98"/>
      <c r="C74" s="98"/>
      <c r="D74" s="98"/>
      <c r="E74" s="128">
        <v>20</v>
      </c>
      <c r="F74" s="341"/>
      <c r="G74" s="341"/>
      <c r="H74" s="102"/>
      <c r="I74" s="341"/>
      <c r="J74" s="341"/>
      <c r="K74" s="341"/>
      <c r="L74" s="137"/>
      <c r="M74" s="102"/>
      <c r="N74" s="138"/>
      <c r="O74" s="102"/>
      <c r="P74" s="102"/>
      <c r="Q74" s="129">
        <f t="shared" si="3"/>
        <v>0</v>
      </c>
      <c r="R74" s="130">
        <f t="shared" si="4"/>
        <v>0</v>
      </c>
    </row>
    <row r="75" spans="1:18" ht="15">
      <c r="A75" s="120"/>
      <c r="B75" s="98"/>
      <c r="C75" s="98"/>
      <c r="D75" s="98"/>
      <c r="E75" s="128">
        <v>21</v>
      </c>
      <c r="F75" s="341"/>
      <c r="G75" s="341"/>
      <c r="H75" s="102"/>
      <c r="I75" s="341"/>
      <c r="J75" s="341"/>
      <c r="K75" s="341"/>
      <c r="L75" s="137"/>
      <c r="M75" s="102"/>
      <c r="N75" s="138"/>
      <c r="O75" s="102"/>
      <c r="P75" s="102"/>
      <c r="Q75" s="129">
        <f t="shared" si="3"/>
        <v>0</v>
      </c>
      <c r="R75" s="130">
        <f t="shared" si="4"/>
        <v>0</v>
      </c>
    </row>
    <row r="76" spans="1:18" ht="15">
      <c r="A76" s="120"/>
      <c r="B76" s="98"/>
      <c r="C76" s="98"/>
      <c r="D76" s="98"/>
      <c r="E76" s="128">
        <v>22</v>
      </c>
      <c r="F76" s="341"/>
      <c r="G76" s="341"/>
      <c r="H76" s="102"/>
      <c r="I76" s="341"/>
      <c r="J76" s="341"/>
      <c r="K76" s="341"/>
      <c r="L76" s="137"/>
      <c r="M76" s="102"/>
      <c r="N76" s="138"/>
      <c r="O76" s="102"/>
      <c r="P76" s="102"/>
      <c r="Q76" s="129">
        <f t="shared" si="3"/>
        <v>0</v>
      </c>
      <c r="R76" s="130">
        <f t="shared" si="4"/>
        <v>0</v>
      </c>
    </row>
    <row r="77" spans="1:18" ht="15">
      <c r="A77" s="120"/>
      <c r="B77" s="98"/>
      <c r="C77" s="98"/>
      <c r="D77" s="98"/>
      <c r="E77" s="128">
        <v>23</v>
      </c>
      <c r="F77" s="341"/>
      <c r="G77" s="341"/>
      <c r="H77" s="102"/>
      <c r="I77" s="341"/>
      <c r="J77" s="341"/>
      <c r="K77" s="341"/>
      <c r="L77" s="137"/>
      <c r="M77" s="102"/>
      <c r="N77" s="138"/>
      <c r="O77" s="102"/>
      <c r="P77" s="102"/>
      <c r="Q77" s="129">
        <f t="shared" si="3"/>
        <v>0</v>
      </c>
      <c r="R77" s="130">
        <f t="shared" si="4"/>
        <v>0</v>
      </c>
    </row>
    <row r="78" spans="1:18" ht="15">
      <c r="A78" s="120"/>
      <c r="B78" s="98"/>
      <c r="C78" s="98"/>
      <c r="D78" s="98"/>
      <c r="E78" s="128">
        <v>24</v>
      </c>
      <c r="F78" s="341"/>
      <c r="G78" s="341"/>
      <c r="H78" s="102"/>
      <c r="I78" s="341"/>
      <c r="J78" s="341"/>
      <c r="K78" s="341"/>
      <c r="L78" s="137"/>
      <c r="M78" s="102"/>
      <c r="N78" s="138"/>
      <c r="O78" s="102"/>
      <c r="P78" s="102"/>
      <c r="Q78" s="129">
        <f t="shared" si="3"/>
        <v>0</v>
      </c>
      <c r="R78" s="130">
        <f t="shared" si="4"/>
        <v>0</v>
      </c>
    </row>
    <row r="79" spans="1:18" ht="15">
      <c r="A79" s="120"/>
      <c r="B79" s="98"/>
      <c r="C79" s="98"/>
      <c r="D79" s="98"/>
      <c r="E79" s="128">
        <v>25</v>
      </c>
      <c r="F79" s="341"/>
      <c r="G79" s="341"/>
      <c r="H79" s="102"/>
      <c r="I79" s="341"/>
      <c r="J79" s="341"/>
      <c r="K79" s="341"/>
      <c r="L79" s="137"/>
      <c r="M79" s="102"/>
      <c r="N79" s="138"/>
      <c r="O79" s="102"/>
      <c r="P79" s="102"/>
      <c r="Q79" s="129">
        <f t="shared" si="3"/>
        <v>0</v>
      </c>
      <c r="R79" s="130">
        <f t="shared" si="4"/>
        <v>0</v>
      </c>
    </row>
    <row r="80" spans="1:18" ht="15">
      <c r="A80" s="120"/>
      <c r="B80" s="98"/>
      <c r="C80" s="98"/>
      <c r="D80" s="98"/>
      <c r="E80" s="128">
        <v>26</v>
      </c>
      <c r="F80" s="341"/>
      <c r="G80" s="341"/>
      <c r="H80" s="102"/>
      <c r="I80" s="341"/>
      <c r="J80" s="341"/>
      <c r="K80" s="341"/>
      <c r="L80" s="137"/>
      <c r="M80" s="102"/>
      <c r="N80" s="138"/>
      <c r="O80" s="102"/>
      <c r="P80" s="102"/>
      <c r="Q80" s="129">
        <f t="shared" si="3"/>
        <v>0</v>
      </c>
      <c r="R80" s="130">
        <f t="shared" si="4"/>
        <v>0</v>
      </c>
    </row>
    <row r="81" spans="1:18" ht="15">
      <c r="A81" s="120"/>
      <c r="B81" s="98"/>
      <c r="C81" s="98"/>
      <c r="D81" s="98"/>
      <c r="E81" s="128">
        <v>27</v>
      </c>
      <c r="F81" s="341"/>
      <c r="G81" s="341"/>
      <c r="H81" s="102"/>
      <c r="I81" s="341"/>
      <c r="J81" s="341"/>
      <c r="K81" s="341"/>
      <c r="L81" s="137"/>
      <c r="M81" s="102"/>
      <c r="N81" s="138"/>
      <c r="O81" s="102"/>
      <c r="P81" s="102"/>
      <c r="Q81" s="129">
        <f t="shared" si="3"/>
        <v>0</v>
      </c>
      <c r="R81" s="130">
        <f t="shared" si="4"/>
        <v>0</v>
      </c>
    </row>
    <row r="82" spans="1:18" ht="15">
      <c r="A82" s="120"/>
      <c r="B82" s="98"/>
      <c r="C82" s="98"/>
      <c r="D82" s="98"/>
      <c r="E82" s="128">
        <v>28</v>
      </c>
      <c r="F82" s="341"/>
      <c r="G82" s="341"/>
      <c r="H82" s="102"/>
      <c r="I82" s="341"/>
      <c r="J82" s="341"/>
      <c r="K82" s="341"/>
      <c r="L82" s="137"/>
      <c r="M82" s="102"/>
      <c r="N82" s="138"/>
      <c r="O82" s="102"/>
      <c r="P82" s="102"/>
      <c r="Q82" s="129">
        <f t="shared" si="3"/>
        <v>0</v>
      </c>
      <c r="R82" s="130">
        <f t="shared" si="4"/>
        <v>0</v>
      </c>
    </row>
    <row r="83" spans="1:18" ht="15">
      <c r="A83" s="120"/>
      <c r="B83" s="98"/>
      <c r="C83" s="98"/>
      <c r="D83" s="98"/>
      <c r="E83" s="128">
        <v>29</v>
      </c>
      <c r="F83" s="341"/>
      <c r="G83" s="341"/>
      <c r="H83" s="102"/>
      <c r="I83" s="341"/>
      <c r="J83" s="341"/>
      <c r="K83" s="341"/>
      <c r="L83" s="137"/>
      <c r="M83" s="102"/>
      <c r="N83" s="138"/>
      <c r="O83" s="102"/>
      <c r="P83" s="102"/>
      <c r="Q83" s="129">
        <f t="shared" si="3"/>
        <v>0</v>
      </c>
      <c r="R83" s="130">
        <f t="shared" si="4"/>
        <v>0</v>
      </c>
    </row>
    <row r="84" spans="1:18" ht="15">
      <c r="A84" s="120"/>
      <c r="B84" s="98"/>
      <c r="C84" s="98"/>
      <c r="D84" s="98"/>
      <c r="E84" s="128">
        <v>30</v>
      </c>
      <c r="F84" s="341"/>
      <c r="G84" s="341"/>
      <c r="H84" s="102"/>
      <c r="I84" s="341"/>
      <c r="J84" s="341"/>
      <c r="K84" s="341"/>
      <c r="L84" s="137"/>
      <c r="M84" s="102"/>
      <c r="N84" s="138"/>
      <c r="O84" s="102"/>
      <c r="P84" s="102"/>
      <c r="Q84" s="129">
        <f t="shared" si="3"/>
        <v>0</v>
      </c>
      <c r="R84" s="130">
        <f t="shared" si="4"/>
        <v>0</v>
      </c>
    </row>
    <row r="85" spans="1:18" ht="15" thickBot="1">
      <c r="A85" s="120"/>
      <c r="B85" s="98"/>
      <c r="C85" s="98"/>
      <c r="D85" s="98"/>
      <c r="E85" s="120"/>
      <c r="R85" s="139"/>
    </row>
    <row r="86" spans="1:18" ht="16.5" customHeight="1" thickBot="1">
      <c r="A86" s="120"/>
      <c r="B86" s="98"/>
      <c r="C86" s="98"/>
      <c r="D86" s="98"/>
      <c r="E86" s="418" t="s">
        <v>51</v>
      </c>
      <c r="F86" s="419"/>
      <c r="G86" s="419"/>
      <c r="H86" s="419"/>
      <c r="I86" s="419"/>
      <c r="J86" s="419"/>
      <c r="K86" s="419"/>
      <c r="L86" s="419"/>
      <c r="M86" s="419"/>
      <c r="N86" s="419"/>
      <c r="O86" s="419"/>
      <c r="P86" s="419"/>
      <c r="Q86" s="419"/>
      <c r="R86" s="420"/>
    </row>
    <row r="87" spans="1:18" ht="45" customHeight="1" thickBot="1">
      <c r="A87" s="120"/>
      <c r="B87" s="98"/>
      <c r="C87" s="98"/>
      <c r="D87" s="98"/>
      <c r="E87" s="414" t="s">
        <v>46</v>
      </c>
      <c r="F87" s="415"/>
      <c r="G87" s="415"/>
      <c r="H87" s="121" t="s">
        <v>7</v>
      </c>
      <c r="I87" s="122">
        <f>+L90</f>
        <v>0</v>
      </c>
      <c r="J87" s="375" t="s">
        <v>38</v>
      </c>
      <c r="K87" s="375"/>
      <c r="L87" s="123" t="s">
        <v>7</v>
      </c>
      <c r="M87" s="122">
        <f>+Q90</f>
        <v>0</v>
      </c>
      <c r="N87" s="375" t="s">
        <v>73</v>
      </c>
      <c r="O87" s="375"/>
      <c r="P87" s="375"/>
      <c r="Q87" s="416">
        <f>+M87*Q12</f>
        <v>0</v>
      </c>
      <c r="R87" s="417"/>
    </row>
    <row r="88" spans="1:18" ht="31.5" customHeight="1">
      <c r="A88" s="120"/>
      <c r="B88" s="98"/>
      <c r="C88" s="98"/>
      <c r="D88" s="98"/>
      <c r="E88" s="426" t="s">
        <v>36</v>
      </c>
      <c r="F88" s="422"/>
      <c r="G88" s="422"/>
      <c r="H88" s="422"/>
      <c r="I88" s="422"/>
      <c r="J88" s="422"/>
      <c r="K88" s="422"/>
      <c r="L88" s="422" t="s">
        <v>40</v>
      </c>
      <c r="M88" s="422"/>
      <c r="N88" s="140" t="s">
        <v>41</v>
      </c>
      <c r="O88" s="422" t="s">
        <v>42</v>
      </c>
      <c r="P88" s="422"/>
      <c r="Q88" s="422" t="s">
        <v>43</v>
      </c>
      <c r="R88" s="423"/>
    </row>
    <row r="89" spans="1:18">
      <c r="A89" s="120"/>
      <c r="B89" s="98"/>
      <c r="C89" s="98"/>
      <c r="D89" s="98"/>
      <c r="E89" s="427"/>
      <c r="F89" s="428"/>
      <c r="G89" s="428"/>
      <c r="H89" s="428"/>
      <c r="I89" s="428"/>
      <c r="J89" s="428"/>
      <c r="K89" s="428"/>
      <c r="L89" s="424" t="s">
        <v>7</v>
      </c>
      <c r="M89" s="424"/>
      <c r="N89" s="141" t="s">
        <v>39</v>
      </c>
      <c r="O89" s="424" t="s">
        <v>7</v>
      </c>
      <c r="P89" s="424"/>
      <c r="Q89" s="424" t="s">
        <v>7</v>
      </c>
      <c r="R89" s="425"/>
    </row>
    <row r="90" spans="1:18" ht="15">
      <c r="A90" s="120"/>
      <c r="B90" s="98"/>
      <c r="C90" s="98"/>
      <c r="D90" s="98"/>
      <c r="E90" s="339" t="s">
        <v>101</v>
      </c>
      <c r="F90" s="340"/>
      <c r="G90" s="340"/>
      <c r="H90" s="340"/>
      <c r="I90" s="340"/>
      <c r="J90" s="340"/>
      <c r="K90" s="340"/>
      <c r="L90" s="341"/>
      <c r="M90" s="341"/>
      <c r="N90" s="104">
        <f>+SUM(O55:O84,O20:O49)</f>
        <v>0</v>
      </c>
      <c r="O90" s="342">
        <f>IF(N90&gt;0,6+2*(N90-1),0)</f>
        <v>0</v>
      </c>
      <c r="P90" s="342"/>
      <c r="Q90" s="342">
        <f>+MIN(L90,O90)</f>
        <v>0</v>
      </c>
      <c r="R90" s="429"/>
    </row>
    <row r="91" spans="1:18" ht="15" thickBot="1">
      <c r="A91" s="120"/>
      <c r="B91" s="98"/>
      <c r="C91" s="98"/>
      <c r="D91" s="98"/>
      <c r="E91" s="131"/>
      <c r="F91" s="132"/>
      <c r="G91" s="132"/>
      <c r="H91" s="132"/>
      <c r="I91" s="132"/>
      <c r="J91" s="132"/>
      <c r="K91" s="133"/>
      <c r="L91" s="142"/>
      <c r="M91" s="142"/>
      <c r="N91" s="142"/>
      <c r="O91" s="142"/>
      <c r="P91" s="142"/>
      <c r="Q91" s="142"/>
      <c r="R91" s="143"/>
    </row>
    <row r="92" spans="1:18" ht="16.5" customHeight="1" thickBot="1">
      <c r="A92" s="120"/>
      <c r="B92" s="98"/>
      <c r="C92" s="98"/>
      <c r="D92" s="98"/>
      <c r="E92" s="430" t="s">
        <v>75</v>
      </c>
      <c r="F92" s="431"/>
      <c r="G92" s="431"/>
      <c r="H92" s="431"/>
      <c r="I92" s="431"/>
      <c r="J92" s="431"/>
      <c r="K92" s="431"/>
      <c r="L92" s="431"/>
      <c r="M92" s="431"/>
      <c r="N92" s="431"/>
      <c r="O92" s="431"/>
      <c r="P92" s="431"/>
      <c r="Q92" s="431"/>
      <c r="R92" s="432"/>
    </row>
    <row r="93" spans="1:18" ht="41.25" customHeight="1" thickBot="1">
      <c r="A93" s="144"/>
      <c r="B93" s="145"/>
      <c r="C93" s="145"/>
      <c r="D93" s="145"/>
      <c r="E93" s="414" t="s">
        <v>76</v>
      </c>
      <c r="F93" s="415"/>
      <c r="G93" s="415"/>
      <c r="H93" s="121" t="s">
        <v>7</v>
      </c>
      <c r="I93" s="122">
        <f>+SUM(L96:M111)</f>
        <v>0</v>
      </c>
      <c r="J93" s="375" t="s">
        <v>38</v>
      </c>
      <c r="K93" s="375"/>
      <c r="L93" s="123" t="s">
        <v>7</v>
      </c>
      <c r="M93" s="122">
        <f>+SUM(Q96:R111)</f>
        <v>0</v>
      </c>
      <c r="N93" s="375" t="s">
        <v>74</v>
      </c>
      <c r="O93" s="375"/>
      <c r="P93" s="375"/>
      <c r="Q93" s="416">
        <f>+M93*Q12</f>
        <v>0</v>
      </c>
      <c r="R93" s="417"/>
    </row>
    <row r="94" spans="1:18" ht="24" customHeight="1">
      <c r="A94" s="120"/>
      <c r="B94" s="98"/>
      <c r="C94" s="98"/>
      <c r="D94" s="98"/>
      <c r="E94" s="426" t="s">
        <v>36</v>
      </c>
      <c r="F94" s="422"/>
      <c r="G94" s="422"/>
      <c r="H94" s="422"/>
      <c r="I94" s="422"/>
      <c r="J94" s="422"/>
      <c r="K94" s="422"/>
      <c r="L94" s="422" t="s">
        <v>40</v>
      </c>
      <c r="M94" s="422"/>
      <c r="N94" s="140" t="s">
        <v>41</v>
      </c>
      <c r="O94" s="422" t="s">
        <v>42</v>
      </c>
      <c r="P94" s="422"/>
      <c r="Q94" s="422" t="s">
        <v>43</v>
      </c>
      <c r="R94" s="423"/>
    </row>
    <row r="95" spans="1:18">
      <c r="A95" s="120"/>
      <c r="B95" s="98"/>
      <c r="C95" s="98"/>
      <c r="D95" s="98"/>
      <c r="E95" s="427"/>
      <c r="F95" s="428"/>
      <c r="G95" s="428"/>
      <c r="H95" s="428"/>
      <c r="I95" s="428"/>
      <c r="J95" s="428"/>
      <c r="K95" s="428"/>
      <c r="L95" s="424" t="s">
        <v>7</v>
      </c>
      <c r="M95" s="424"/>
      <c r="N95" s="141" t="s">
        <v>39</v>
      </c>
      <c r="O95" s="424" t="s">
        <v>7</v>
      </c>
      <c r="P95" s="424"/>
      <c r="Q95" s="424" t="s">
        <v>7</v>
      </c>
      <c r="R95" s="425"/>
    </row>
    <row r="96" spans="1:18" ht="15">
      <c r="A96" s="120"/>
      <c r="B96" s="98"/>
      <c r="C96" s="98"/>
      <c r="D96" s="98"/>
      <c r="E96" s="339"/>
      <c r="F96" s="340"/>
      <c r="G96" s="340"/>
      <c r="H96" s="340"/>
      <c r="I96" s="340"/>
      <c r="J96" s="340"/>
      <c r="K96" s="340"/>
      <c r="L96" s="341"/>
      <c r="M96" s="341"/>
      <c r="N96" s="103"/>
      <c r="O96" s="342">
        <f>+IF(L96&gt;0,IF(N96&gt;0,5,0),0)</f>
        <v>0</v>
      </c>
      <c r="P96" s="342"/>
      <c r="Q96" s="343">
        <f>+MIN(L96,O96)</f>
        <v>0</v>
      </c>
      <c r="R96" s="344"/>
    </row>
    <row r="97" spans="1:18" ht="15">
      <c r="A97" s="120"/>
      <c r="B97" s="98"/>
      <c r="C97" s="98"/>
      <c r="D97" s="98"/>
      <c r="E97" s="339"/>
      <c r="F97" s="340"/>
      <c r="G97" s="340"/>
      <c r="H97" s="340"/>
      <c r="I97" s="340"/>
      <c r="J97" s="340"/>
      <c r="K97" s="340"/>
      <c r="L97" s="341"/>
      <c r="M97" s="341"/>
      <c r="N97" s="103"/>
      <c r="O97" s="342">
        <f t="shared" ref="O97:O111" si="5">+IF(L97&gt;0,IF(N97&gt;0,5,0),0)</f>
        <v>0</v>
      </c>
      <c r="P97" s="342"/>
      <c r="Q97" s="343">
        <f t="shared" ref="Q97:Q111" si="6">+MIN(L97,O97)</f>
        <v>0</v>
      </c>
      <c r="R97" s="344"/>
    </row>
    <row r="98" spans="1:18" ht="15">
      <c r="A98" s="120"/>
      <c r="B98" s="98"/>
      <c r="C98" s="98"/>
      <c r="D98" s="98"/>
      <c r="E98" s="339"/>
      <c r="F98" s="340"/>
      <c r="G98" s="340"/>
      <c r="H98" s="340"/>
      <c r="I98" s="340"/>
      <c r="J98" s="340"/>
      <c r="K98" s="340"/>
      <c r="L98" s="341"/>
      <c r="M98" s="341"/>
      <c r="N98" s="103"/>
      <c r="O98" s="342">
        <f t="shared" si="5"/>
        <v>0</v>
      </c>
      <c r="P98" s="342"/>
      <c r="Q98" s="343">
        <f t="shared" si="6"/>
        <v>0</v>
      </c>
      <c r="R98" s="344"/>
    </row>
    <row r="99" spans="1:18" ht="15">
      <c r="A99" s="120"/>
      <c r="B99" s="98"/>
      <c r="C99" s="98"/>
      <c r="D99" s="98"/>
      <c r="E99" s="339"/>
      <c r="F99" s="340"/>
      <c r="G99" s="340"/>
      <c r="H99" s="340"/>
      <c r="I99" s="340"/>
      <c r="J99" s="340"/>
      <c r="K99" s="340"/>
      <c r="L99" s="341"/>
      <c r="M99" s="341"/>
      <c r="N99" s="103"/>
      <c r="O99" s="342">
        <f t="shared" si="5"/>
        <v>0</v>
      </c>
      <c r="P99" s="342"/>
      <c r="Q99" s="343">
        <f t="shared" si="6"/>
        <v>0</v>
      </c>
      <c r="R99" s="344"/>
    </row>
    <row r="100" spans="1:18" ht="15">
      <c r="A100" s="120"/>
      <c r="B100" s="98"/>
      <c r="C100" s="98"/>
      <c r="D100" s="98"/>
      <c r="E100" s="339"/>
      <c r="F100" s="340"/>
      <c r="G100" s="340"/>
      <c r="H100" s="340"/>
      <c r="I100" s="340"/>
      <c r="J100" s="340"/>
      <c r="K100" s="340"/>
      <c r="L100" s="341"/>
      <c r="M100" s="341"/>
      <c r="N100" s="103"/>
      <c r="O100" s="342">
        <f t="shared" si="5"/>
        <v>0</v>
      </c>
      <c r="P100" s="342"/>
      <c r="Q100" s="343">
        <f t="shared" si="6"/>
        <v>0</v>
      </c>
      <c r="R100" s="344"/>
    </row>
    <row r="101" spans="1:18" ht="15">
      <c r="A101" s="120"/>
      <c r="B101" s="98"/>
      <c r="C101" s="98"/>
      <c r="D101" s="98"/>
      <c r="E101" s="339"/>
      <c r="F101" s="340"/>
      <c r="G101" s="340"/>
      <c r="H101" s="340"/>
      <c r="I101" s="340"/>
      <c r="J101" s="340"/>
      <c r="K101" s="340"/>
      <c r="L101" s="341"/>
      <c r="M101" s="341"/>
      <c r="N101" s="103"/>
      <c r="O101" s="342">
        <f t="shared" si="5"/>
        <v>0</v>
      </c>
      <c r="P101" s="342"/>
      <c r="Q101" s="343">
        <f t="shared" si="6"/>
        <v>0</v>
      </c>
      <c r="R101" s="344"/>
    </row>
    <row r="102" spans="1:18" ht="15">
      <c r="A102" s="120"/>
      <c r="B102" s="98"/>
      <c r="C102" s="98"/>
      <c r="D102" s="98"/>
      <c r="E102" s="339"/>
      <c r="F102" s="340"/>
      <c r="G102" s="340"/>
      <c r="H102" s="340"/>
      <c r="I102" s="340"/>
      <c r="J102" s="340"/>
      <c r="K102" s="340"/>
      <c r="L102" s="341"/>
      <c r="M102" s="341"/>
      <c r="N102" s="103"/>
      <c r="O102" s="342">
        <f t="shared" si="5"/>
        <v>0</v>
      </c>
      <c r="P102" s="342"/>
      <c r="Q102" s="343">
        <f t="shared" si="6"/>
        <v>0</v>
      </c>
      <c r="R102" s="344"/>
    </row>
    <row r="103" spans="1:18" ht="15">
      <c r="A103" s="120"/>
      <c r="B103" s="98"/>
      <c r="C103" s="98"/>
      <c r="D103" s="98"/>
      <c r="E103" s="339"/>
      <c r="F103" s="340"/>
      <c r="G103" s="340"/>
      <c r="H103" s="340"/>
      <c r="I103" s="340"/>
      <c r="J103" s="340"/>
      <c r="K103" s="340"/>
      <c r="L103" s="341"/>
      <c r="M103" s="341"/>
      <c r="N103" s="103"/>
      <c r="O103" s="342">
        <f t="shared" si="5"/>
        <v>0</v>
      </c>
      <c r="P103" s="342"/>
      <c r="Q103" s="343">
        <f t="shared" si="6"/>
        <v>0</v>
      </c>
      <c r="R103" s="344"/>
    </row>
    <row r="104" spans="1:18" ht="15">
      <c r="A104" s="120"/>
      <c r="B104" s="98"/>
      <c r="C104" s="98"/>
      <c r="D104" s="98"/>
      <c r="E104" s="339"/>
      <c r="F104" s="340"/>
      <c r="G104" s="340"/>
      <c r="H104" s="340"/>
      <c r="I104" s="340"/>
      <c r="J104" s="340"/>
      <c r="K104" s="340"/>
      <c r="L104" s="341"/>
      <c r="M104" s="341"/>
      <c r="N104" s="103"/>
      <c r="O104" s="342">
        <f t="shared" si="5"/>
        <v>0</v>
      </c>
      <c r="P104" s="342"/>
      <c r="Q104" s="343">
        <f t="shared" si="6"/>
        <v>0</v>
      </c>
      <c r="R104" s="344"/>
    </row>
    <row r="105" spans="1:18" ht="15">
      <c r="A105" s="120"/>
      <c r="B105" s="98"/>
      <c r="C105" s="98"/>
      <c r="D105" s="98"/>
      <c r="E105" s="339"/>
      <c r="F105" s="340"/>
      <c r="G105" s="340"/>
      <c r="H105" s="340"/>
      <c r="I105" s="340"/>
      <c r="J105" s="340"/>
      <c r="K105" s="340"/>
      <c r="L105" s="341"/>
      <c r="M105" s="341"/>
      <c r="N105" s="103"/>
      <c r="O105" s="342">
        <f t="shared" si="5"/>
        <v>0</v>
      </c>
      <c r="P105" s="342"/>
      <c r="Q105" s="343">
        <f t="shared" si="6"/>
        <v>0</v>
      </c>
      <c r="R105" s="344"/>
    </row>
    <row r="106" spans="1:18" ht="15">
      <c r="A106" s="120"/>
      <c r="B106" s="98"/>
      <c r="C106" s="98"/>
      <c r="D106" s="98"/>
      <c r="E106" s="339"/>
      <c r="F106" s="340"/>
      <c r="G106" s="340"/>
      <c r="H106" s="340"/>
      <c r="I106" s="340"/>
      <c r="J106" s="340"/>
      <c r="K106" s="340"/>
      <c r="L106" s="341"/>
      <c r="M106" s="341"/>
      <c r="N106" s="103"/>
      <c r="O106" s="342">
        <f t="shared" si="5"/>
        <v>0</v>
      </c>
      <c r="P106" s="342"/>
      <c r="Q106" s="343">
        <f t="shared" si="6"/>
        <v>0</v>
      </c>
      <c r="R106" s="344"/>
    </row>
    <row r="107" spans="1:18" ht="15">
      <c r="A107" s="120"/>
      <c r="B107" s="98"/>
      <c r="C107" s="98"/>
      <c r="D107" s="98"/>
      <c r="E107" s="339"/>
      <c r="F107" s="340"/>
      <c r="G107" s="340"/>
      <c r="H107" s="340"/>
      <c r="I107" s="340"/>
      <c r="J107" s="340"/>
      <c r="K107" s="340"/>
      <c r="L107" s="341"/>
      <c r="M107" s="341"/>
      <c r="N107" s="103"/>
      <c r="O107" s="342">
        <f t="shared" si="5"/>
        <v>0</v>
      </c>
      <c r="P107" s="342"/>
      <c r="Q107" s="343">
        <f t="shared" si="6"/>
        <v>0</v>
      </c>
      <c r="R107" s="344"/>
    </row>
    <row r="108" spans="1:18" ht="15">
      <c r="A108" s="120"/>
      <c r="B108" s="98"/>
      <c r="C108" s="98"/>
      <c r="D108" s="98"/>
      <c r="E108" s="339"/>
      <c r="F108" s="340"/>
      <c r="G108" s="340"/>
      <c r="H108" s="340"/>
      <c r="I108" s="340"/>
      <c r="J108" s="340"/>
      <c r="K108" s="340"/>
      <c r="L108" s="341"/>
      <c r="M108" s="341"/>
      <c r="N108" s="103"/>
      <c r="O108" s="342">
        <f t="shared" si="5"/>
        <v>0</v>
      </c>
      <c r="P108" s="342"/>
      <c r="Q108" s="343">
        <f t="shared" si="6"/>
        <v>0</v>
      </c>
      <c r="R108" s="344"/>
    </row>
    <row r="109" spans="1:18" ht="15">
      <c r="A109" s="120"/>
      <c r="B109" s="98"/>
      <c r="C109" s="98"/>
      <c r="D109" s="98"/>
      <c r="E109" s="339"/>
      <c r="F109" s="340"/>
      <c r="G109" s="340"/>
      <c r="H109" s="340"/>
      <c r="I109" s="340"/>
      <c r="J109" s="340"/>
      <c r="K109" s="340"/>
      <c r="L109" s="341"/>
      <c r="M109" s="341"/>
      <c r="N109" s="103"/>
      <c r="O109" s="342">
        <f t="shared" si="5"/>
        <v>0</v>
      </c>
      <c r="P109" s="342"/>
      <c r="Q109" s="343">
        <f t="shared" si="6"/>
        <v>0</v>
      </c>
      <c r="R109" s="344"/>
    </row>
    <row r="110" spans="1:18" ht="15">
      <c r="A110" s="120"/>
      <c r="B110" s="98"/>
      <c r="C110" s="98"/>
      <c r="D110" s="98"/>
      <c r="E110" s="339"/>
      <c r="F110" s="340"/>
      <c r="G110" s="340"/>
      <c r="H110" s="340"/>
      <c r="I110" s="340"/>
      <c r="J110" s="340"/>
      <c r="K110" s="340"/>
      <c r="L110" s="341"/>
      <c r="M110" s="341"/>
      <c r="N110" s="103"/>
      <c r="O110" s="342">
        <f t="shared" si="5"/>
        <v>0</v>
      </c>
      <c r="P110" s="342"/>
      <c r="Q110" s="343">
        <f t="shared" si="6"/>
        <v>0</v>
      </c>
      <c r="R110" s="344"/>
    </row>
    <row r="111" spans="1:18" ht="15">
      <c r="A111" s="120"/>
      <c r="B111" s="98"/>
      <c r="C111" s="98"/>
      <c r="D111" s="98"/>
      <c r="E111" s="339"/>
      <c r="F111" s="340"/>
      <c r="G111" s="340"/>
      <c r="H111" s="340"/>
      <c r="I111" s="340"/>
      <c r="J111" s="340"/>
      <c r="K111" s="340"/>
      <c r="L111" s="341"/>
      <c r="M111" s="341"/>
      <c r="N111" s="103"/>
      <c r="O111" s="342">
        <f t="shared" si="5"/>
        <v>0</v>
      </c>
      <c r="P111" s="342"/>
      <c r="Q111" s="343">
        <f t="shared" si="6"/>
        <v>0</v>
      </c>
      <c r="R111" s="344"/>
    </row>
    <row r="112" spans="1:18" ht="15" thickBot="1">
      <c r="A112" s="146"/>
      <c r="B112" s="133"/>
      <c r="C112" s="133"/>
      <c r="D112" s="133"/>
      <c r="E112" s="146"/>
      <c r="F112" s="133"/>
      <c r="G112" s="133"/>
      <c r="H112" s="133"/>
      <c r="I112" s="133"/>
      <c r="J112" s="133"/>
      <c r="K112" s="133"/>
      <c r="L112" s="133"/>
      <c r="M112" s="133"/>
      <c r="N112" s="133"/>
      <c r="O112" s="133"/>
      <c r="P112" s="133"/>
      <c r="Q112" s="133"/>
      <c r="R112" s="147"/>
    </row>
    <row r="113" spans="1:19" ht="16.5" customHeight="1" thickBot="1">
      <c r="A113" s="120"/>
      <c r="B113" s="98"/>
      <c r="C113" s="98"/>
      <c r="D113" s="98"/>
      <c r="E113" s="418" t="s">
        <v>52</v>
      </c>
      <c r="F113" s="419"/>
      <c r="G113" s="419"/>
      <c r="H113" s="419"/>
      <c r="I113" s="419"/>
      <c r="J113" s="419"/>
      <c r="K113" s="419"/>
      <c r="L113" s="419"/>
      <c r="M113" s="419"/>
      <c r="N113" s="419"/>
      <c r="O113" s="419"/>
      <c r="P113" s="419"/>
      <c r="Q113" s="419"/>
      <c r="R113" s="420"/>
    </row>
    <row r="114" spans="1:19" ht="45" customHeight="1" thickBot="1">
      <c r="A114" s="120"/>
      <c r="B114" s="98"/>
      <c r="C114" s="98"/>
      <c r="D114" s="98"/>
      <c r="E114" s="436" t="s">
        <v>47</v>
      </c>
      <c r="F114" s="437"/>
      <c r="G114" s="438"/>
      <c r="H114" s="121" t="s">
        <v>7</v>
      </c>
      <c r="I114" s="122">
        <f>+SUM(K117:L125)</f>
        <v>0</v>
      </c>
      <c r="J114" s="433" t="s">
        <v>38</v>
      </c>
      <c r="K114" s="434"/>
      <c r="L114" s="123" t="s">
        <v>7</v>
      </c>
      <c r="M114" s="122">
        <f>MIN(0.5*(M93+M87+M52+M17),I114)</f>
        <v>0</v>
      </c>
      <c r="N114" s="433" t="s">
        <v>74</v>
      </c>
      <c r="O114" s="435"/>
      <c r="P114" s="434"/>
      <c r="Q114" s="416">
        <f>+M114*Q12</f>
        <v>0</v>
      </c>
      <c r="R114" s="417"/>
    </row>
    <row r="115" spans="1:19" ht="15" customHeight="1">
      <c r="A115" s="120"/>
      <c r="B115" s="98"/>
      <c r="C115" s="98"/>
      <c r="D115" s="98"/>
      <c r="E115" s="426" t="s">
        <v>36</v>
      </c>
      <c r="F115" s="422"/>
      <c r="G115" s="422"/>
      <c r="H115" s="422"/>
      <c r="I115" s="422"/>
      <c r="J115" s="422"/>
      <c r="K115" s="422" t="s">
        <v>40</v>
      </c>
      <c r="L115" s="422"/>
      <c r="M115" s="140" t="s">
        <v>41</v>
      </c>
      <c r="N115" s="361" t="s">
        <v>62</v>
      </c>
      <c r="O115" s="362"/>
      <c r="P115" s="362"/>
      <c r="Q115" s="363"/>
      <c r="R115" s="139"/>
    </row>
    <row r="116" spans="1:19" ht="22.5">
      <c r="A116" s="120"/>
      <c r="B116" s="98"/>
      <c r="C116" s="98"/>
      <c r="D116" s="98"/>
      <c r="E116" s="427"/>
      <c r="F116" s="428"/>
      <c r="G116" s="428"/>
      <c r="H116" s="428"/>
      <c r="I116" s="428"/>
      <c r="J116" s="428"/>
      <c r="K116" s="424" t="s">
        <v>7</v>
      </c>
      <c r="L116" s="424"/>
      <c r="M116" s="141" t="s">
        <v>39</v>
      </c>
      <c r="N116" s="346" t="s">
        <v>63</v>
      </c>
      <c r="O116" s="347"/>
      <c r="P116" s="348"/>
      <c r="Q116" s="126" t="s">
        <v>70</v>
      </c>
      <c r="R116" s="139"/>
    </row>
    <row r="117" spans="1:19" ht="15">
      <c r="A117" s="120"/>
      <c r="B117" s="98"/>
      <c r="C117" s="98"/>
      <c r="D117" s="98"/>
      <c r="E117" s="339"/>
      <c r="F117" s="340"/>
      <c r="G117" s="340"/>
      <c r="H117" s="340"/>
      <c r="I117" s="340"/>
      <c r="J117" s="340"/>
      <c r="K117" s="341"/>
      <c r="L117" s="341"/>
      <c r="M117" s="103"/>
      <c r="N117" s="349" t="s">
        <v>65</v>
      </c>
      <c r="O117" s="350"/>
      <c r="P117" s="351"/>
      <c r="Q117" s="148">
        <f>+Q17</f>
        <v>0</v>
      </c>
      <c r="R117" s="139"/>
    </row>
    <row r="118" spans="1:19" ht="15">
      <c r="A118" s="120"/>
      <c r="B118" s="98"/>
      <c r="C118" s="98"/>
      <c r="D118" s="98"/>
      <c r="E118" s="339"/>
      <c r="F118" s="340"/>
      <c r="G118" s="340"/>
      <c r="H118" s="340"/>
      <c r="I118" s="340"/>
      <c r="J118" s="340"/>
      <c r="K118" s="341"/>
      <c r="L118" s="341"/>
      <c r="M118" s="103"/>
      <c r="N118" s="349" t="s">
        <v>64</v>
      </c>
      <c r="O118" s="350"/>
      <c r="P118" s="351"/>
      <c r="Q118" s="148">
        <f>+Q52</f>
        <v>0</v>
      </c>
      <c r="R118" s="139"/>
    </row>
    <row r="119" spans="1:19" ht="15">
      <c r="A119" s="120"/>
      <c r="B119" s="98"/>
      <c r="C119" s="98"/>
      <c r="D119" s="98"/>
      <c r="E119" s="339"/>
      <c r="F119" s="340"/>
      <c r="G119" s="340"/>
      <c r="H119" s="340"/>
      <c r="I119" s="340"/>
      <c r="J119" s="340"/>
      <c r="K119" s="341"/>
      <c r="L119" s="341"/>
      <c r="M119" s="103"/>
      <c r="N119" s="349" t="s">
        <v>66</v>
      </c>
      <c r="O119" s="350"/>
      <c r="P119" s="351"/>
      <c r="Q119" s="148">
        <f>+Q93</f>
        <v>0</v>
      </c>
      <c r="R119" s="139"/>
    </row>
    <row r="120" spans="1:19" ht="15">
      <c r="A120" s="120"/>
      <c r="B120" s="98"/>
      <c r="C120" s="98"/>
      <c r="D120" s="98"/>
      <c r="E120" s="339"/>
      <c r="F120" s="340"/>
      <c r="G120" s="340"/>
      <c r="H120" s="340"/>
      <c r="I120" s="340"/>
      <c r="J120" s="340"/>
      <c r="K120" s="341"/>
      <c r="L120" s="341"/>
      <c r="M120" s="103"/>
      <c r="N120" s="349" t="s">
        <v>67</v>
      </c>
      <c r="O120" s="350"/>
      <c r="P120" s="351"/>
      <c r="Q120" s="148">
        <f>+Q87</f>
        <v>0</v>
      </c>
      <c r="R120" s="139"/>
    </row>
    <row r="121" spans="1:19" ht="15">
      <c r="A121" s="120"/>
      <c r="B121" s="98"/>
      <c r="C121" s="98"/>
      <c r="D121" s="98"/>
      <c r="E121" s="339"/>
      <c r="F121" s="340"/>
      <c r="G121" s="340"/>
      <c r="H121" s="340"/>
      <c r="I121" s="340"/>
      <c r="J121" s="340"/>
      <c r="K121" s="341"/>
      <c r="L121" s="341"/>
      <c r="M121" s="103"/>
      <c r="N121" s="349" t="s">
        <v>68</v>
      </c>
      <c r="O121" s="350"/>
      <c r="P121" s="351"/>
      <c r="Q121" s="148">
        <f>+Q114</f>
        <v>0</v>
      </c>
      <c r="R121" s="139"/>
    </row>
    <row r="122" spans="1:19" ht="15">
      <c r="A122" s="120"/>
      <c r="B122" s="98"/>
      <c r="C122" s="98"/>
      <c r="D122" s="98"/>
      <c r="E122" s="339"/>
      <c r="F122" s="340"/>
      <c r="G122" s="340"/>
      <c r="H122" s="340"/>
      <c r="I122" s="340"/>
      <c r="J122" s="340"/>
      <c r="K122" s="341"/>
      <c r="L122" s="341"/>
      <c r="M122" s="103"/>
      <c r="N122" s="358" t="s">
        <v>69</v>
      </c>
      <c r="O122" s="359"/>
      <c r="P122" s="360"/>
      <c r="Q122" s="148">
        <f>SUM(Q117:Q121)</f>
        <v>0</v>
      </c>
      <c r="R122" s="139"/>
    </row>
    <row r="123" spans="1:19" ht="15">
      <c r="A123" s="120"/>
      <c r="B123" s="98"/>
      <c r="C123" s="98"/>
      <c r="D123" s="98"/>
      <c r="E123" s="339"/>
      <c r="F123" s="340"/>
      <c r="G123" s="340"/>
      <c r="H123" s="340"/>
      <c r="I123" s="340"/>
      <c r="J123" s="340"/>
      <c r="K123" s="341"/>
      <c r="L123" s="341"/>
      <c r="M123" s="103"/>
      <c r="N123" s="445"/>
      <c r="O123" s="445"/>
      <c r="P123" s="445"/>
      <c r="Q123"/>
      <c r="R123" s="149"/>
    </row>
    <row r="124" spans="1:19">
      <c r="A124" s="120"/>
      <c r="B124" s="98"/>
      <c r="C124" s="98"/>
      <c r="D124" s="98"/>
      <c r="E124" s="339"/>
      <c r="F124" s="340"/>
      <c r="G124" s="340"/>
      <c r="H124" s="340"/>
      <c r="I124" s="340"/>
      <c r="J124" s="340"/>
      <c r="K124" s="341"/>
      <c r="L124" s="341"/>
      <c r="M124" s="103"/>
      <c r="O124" s="439"/>
      <c r="P124" s="439"/>
      <c r="Q124" s="439"/>
      <c r="R124" s="440"/>
    </row>
    <row r="125" spans="1:19">
      <c r="A125" s="120"/>
      <c r="B125" s="98"/>
      <c r="C125" s="98"/>
      <c r="D125" s="98"/>
      <c r="E125" s="339"/>
      <c r="F125" s="340"/>
      <c r="G125" s="340"/>
      <c r="H125" s="340"/>
      <c r="I125" s="340"/>
      <c r="J125" s="340"/>
      <c r="K125" s="341"/>
      <c r="L125" s="341"/>
      <c r="M125" s="103"/>
      <c r="O125" s="439"/>
      <c r="P125" s="439"/>
      <c r="Q125" s="439"/>
      <c r="R125" s="440"/>
    </row>
    <row r="126" spans="1:19">
      <c r="A126" s="120"/>
      <c r="B126" s="98"/>
      <c r="C126" s="98"/>
      <c r="D126" s="98"/>
      <c r="E126" s="150"/>
      <c r="F126" s="151"/>
      <c r="G126" s="151"/>
      <c r="H126" s="151"/>
      <c r="I126" s="151"/>
      <c r="J126" s="151"/>
      <c r="O126" s="439"/>
      <c r="P126" s="439"/>
      <c r="Q126" s="439"/>
      <c r="R126" s="440"/>
    </row>
    <row r="127" spans="1:19" ht="15" thickBot="1">
      <c r="A127" s="120"/>
      <c r="B127" s="98"/>
      <c r="C127" s="98"/>
      <c r="D127" s="98"/>
      <c r="E127" s="443"/>
      <c r="F127" s="444"/>
      <c r="G127" s="444"/>
      <c r="H127" s="444"/>
      <c r="I127" s="444"/>
      <c r="J127" s="444"/>
      <c r="K127" s="133"/>
      <c r="L127" s="133"/>
      <c r="M127" s="133"/>
      <c r="N127" s="133"/>
      <c r="O127" s="441"/>
      <c r="P127" s="441"/>
      <c r="Q127" s="441"/>
      <c r="R127" s="442"/>
    </row>
    <row r="128" spans="1:19" s="157" customFormat="1" ht="17.25" customHeight="1">
      <c r="A128" s="152"/>
      <c r="B128" s="153"/>
      <c r="C128" s="154" t="s">
        <v>9</v>
      </c>
      <c r="D128" s="155" t="s">
        <v>9</v>
      </c>
      <c r="E128" s="156"/>
      <c r="J128" s="345" t="s">
        <v>22</v>
      </c>
      <c r="K128" s="345"/>
      <c r="L128" s="345"/>
      <c r="M128" s="345"/>
      <c r="N128" s="158">
        <f>+IF(K12=0,Q12,"-")</f>
        <v>0</v>
      </c>
      <c r="Q128"/>
      <c r="R128" s="515"/>
      <c r="S128" s="98"/>
    </row>
    <row r="129" spans="1:19" s="157" customFormat="1" ht="17.25" customHeight="1">
      <c r="A129" s="152"/>
      <c r="B129" s="153"/>
      <c r="C129" s="154" t="s">
        <v>9</v>
      </c>
      <c r="D129" s="155" t="s">
        <v>9</v>
      </c>
      <c r="E129" s="159" t="s">
        <v>11</v>
      </c>
      <c r="F129" s="160"/>
      <c r="G129" s="160"/>
      <c r="H129" s="160"/>
      <c r="I129" s="160"/>
      <c r="J129" s="161">
        <v>300</v>
      </c>
      <c r="K129" s="162" t="s">
        <v>90</v>
      </c>
      <c r="L129" s="163"/>
      <c r="M129" s="163"/>
      <c r="N129" s="163"/>
      <c r="P129" s="223"/>
      <c r="Q129" s="1" t="s">
        <v>118</v>
      </c>
      <c r="R129" s="516"/>
      <c r="S129" s="98"/>
    </row>
    <row r="130" spans="1:19" s="157" customFormat="1" ht="17.25" customHeight="1">
      <c r="A130" s="152"/>
      <c r="B130" s="153"/>
      <c r="C130" s="154" t="s">
        <v>9</v>
      </c>
      <c r="D130" s="155" t="s">
        <v>9</v>
      </c>
      <c r="E130" s="164" t="s">
        <v>19</v>
      </c>
      <c r="F130" s="162" t="s">
        <v>16</v>
      </c>
      <c r="G130" s="162"/>
      <c r="H130" s="162"/>
      <c r="I130" s="162"/>
      <c r="J130" s="161">
        <v>600</v>
      </c>
      <c r="K130" s="162" t="s">
        <v>91</v>
      </c>
      <c r="L130" s="98"/>
      <c r="M130" s="98"/>
      <c r="N130" s="98"/>
      <c r="Q130"/>
      <c r="R130" s="517"/>
      <c r="S130" s="98"/>
    </row>
    <row r="131" spans="1:19" s="157" customFormat="1" ht="17.25" customHeight="1">
      <c r="A131" s="152"/>
      <c r="B131" s="153"/>
      <c r="C131" s="154" t="s">
        <v>9</v>
      </c>
      <c r="D131" s="155" t="s">
        <v>9</v>
      </c>
      <c r="E131" s="164" t="s">
        <v>20</v>
      </c>
      <c r="F131" s="162" t="s">
        <v>17</v>
      </c>
      <c r="G131" s="162"/>
      <c r="H131" s="162"/>
      <c r="I131" s="162"/>
      <c r="J131" s="161">
        <v>900</v>
      </c>
      <c r="K131" s="162" t="s">
        <v>92</v>
      </c>
      <c r="L131" s="98"/>
      <c r="M131" s="98"/>
      <c r="N131" s="98"/>
      <c r="P131" s="331" t="s">
        <v>26</v>
      </c>
      <c r="Q131" s="331"/>
      <c r="R131" s="332"/>
      <c r="S131" s="98"/>
    </row>
    <row r="132" spans="1:19" s="168" customFormat="1" ht="17.25" customHeight="1">
      <c r="A132" s="165"/>
      <c r="B132" s="166"/>
      <c r="C132" s="167"/>
      <c r="D132" s="167"/>
      <c r="E132" s="164" t="s">
        <v>12</v>
      </c>
      <c r="F132" s="162" t="s">
        <v>89</v>
      </c>
      <c r="G132" s="162"/>
      <c r="H132" s="162"/>
      <c r="I132" s="162"/>
      <c r="J132" s="337" t="s">
        <v>94</v>
      </c>
      <c r="K132" s="337"/>
      <c r="L132" s="337"/>
      <c r="M132" s="337"/>
      <c r="N132" s="98"/>
      <c r="P132" s="331"/>
      <c r="Q132" s="331"/>
      <c r="R132" s="332"/>
      <c r="S132" s="98"/>
    </row>
    <row r="133" spans="1:19" ht="17.25" customHeight="1">
      <c r="A133" s="165"/>
      <c r="B133" s="166"/>
      <c r="C133" s="166"/>
      <c r="D133" s="166"/>
      <c r="E133" s="164" t="s">
        <v>21</v>
      </c>
      <c r="F133" s="162" t="s">
        <v>18</v>
      </c>
      <c r="G133" s="162"/>
      <c r="H133" s="162"/>
      <c r="I133" s="162"/>
      <c r="J133" s="338"/>
      <c r="K133" s="338"/>
      <c r="L133" s="338"/>
      <c r="M133" s="338"/>
      <c r="N133" s="169" t="str">
        <f>+IF(K12=0,"-",Q12)</f>
        <v>-</v>
      </c>
      <c r="P133" s="331"/>
      <c r="Q133" s="331"/>
      <c r="R133" s="332"/>
    </row>
    <row r="134" spans="1:19" ht="17.25" customHeight="1">
      <c r="A134" s="165"/>
      <c r="B134" s="166"/>
      <c r="C134" s="166"/>
      <c r="D134" s="166"/>
      <c r="E134" s="170" t="s">
        <v>113</v>
      </c>
      <c r="F134" s="171"/>
      <c r="G134" s="171"/>
      <c r="H134" s="171"/>
      <c r="I134" s="171"/>
      <c r="J134" s="161">
        <f>+J129*(1+$K$12)</f>
        <v>300</v>
      </c>
      <c r="K134" s="162" t="s">
        <v>90</v>
      </c>
      <c r="L134" s="163"/>
      <c r="M134" s="163"/>
      <c r="N134" s="163"/>
      <c r="P134" s="331"/>
      <c r="Q134" s="331"/>
      <c r="R134" s="332"/>
    </row>
    <row r="135" spans="1:19" ht="17.25" customHeight="1">
      <c r="A135" s="165"/>
      <c r="B135" s="166"/>
      <c r="C135" s="166"/>
      <c r="D135" s="166"/>
      <c r="E135" s="170" t="s">
        <v>114</v>
      </c>
      <c r="F135" s="170"/>
      <c r="G135" s="170"/>
      <c r="H135" s="170"/>
      <c r="I135" s="171"/>
      <c r="J135" s="161">
        <f>+J130*(1+$K$12)</f>
        <v>600</v>
      </c>
      <c r="K135" s="162" t="s">
        <v>91</v>
      </c>
      <c r="L135" s="160"/>
      <c r="M135" s="160"/>
      <c r="N135" s="160"/>
      <c r="P135" s="333"/>
      <c r="Q135" s="333"/>
      <c r="R135" s="334"/>
    </row>
    <row r="136" spans="1:19" ht="17.25" customHeight="1" thickBot="1">
      <c r="A136" s="172"/>
      <c r="B136" s="173"/>
      <c r="C136" s="173"/>
      <c r="D136" s="173"/>
      <c r="E136" s="174" t="s">
        <v>115</v>
      </c>
      <c r="F136" s="175"/>
      <c r="G136" s="175"/>
      <c r="H136" s="175"/>
      <c r="I136" s="175"/>
      <c r="J136" s="176">
        <f>+J131*(1+$K$12)</f>
        <v>900</v>
      </c>
      <c r="K136" s="177" t="s">
        <v>92</v>
      </c>
      <c r="L136" s="133"/>
      <c r="M136" s="133"/>
      <c r="N136" s="133"/>
      <c r="O136" s="133"/>
      <c r="P136" s="335"/>
      <c r="Q136" s="335"/>
      <c r="R136" s="336"/>
    </row>
    <row r="137" spans="1:19" ht="12.75" customHeight="1">
      <c r="A137" s="178"/>
      <c r="B137" s="166"/>
      <c r="C137" s="166"/>
      <c r="D137" s="179"/>
      <c r="O137" s="157"/>
      <c r="P137" s="157"/>
      <c r="R137" s="180"/>
    </row>
    <row r="138" spans="1:19" ht="12.75" customHeight="1">
      <c r="A138" s="178"/>
      <c r="B138" s="166"/>
      <c r="C138" s="166"/>
      <c r="D138" s="179"/>
      <c r="O138" s="157"/>
      <c r="P138" s="157"/>
    </row>
    <row r="139" spans="1:19" ht="12.75" customHeight="1">
      <c r="A139" s="178"/>
      <c r="B139" s="166"/>
      <c r="C139" s="166"/>
      <c r="D139" s="179"/>
      <c r="O139" s="157"/>
      <c r="P139" s="157"/>
    </row>
    <row r="140" spans="1:19" ht="12.75" customHeight="1">
      <c r="A140" s="178"/>
      <c r="B140" s="166"/>
      <c r="C140" s="166"/>
      <c r="D140" s="179"/>
      <c r="O140" s="157"/>
      <c r="P140" s="157"/>
    </row>
    <row r="141" spans="1:19" s="163" customFormat="1" ht="18">
      <c r="A141" s="178"/>
      <c r="B141" s="166"/>
      <c r="C141" s="166"/>
      <c r="D141" s="179"/>
      <c r="O141" s="157"/>
      <c r="P141" s="157"/>
    </row>
    <row r="142" spans="1:19" s="163" customFormat="1" ht="22.15" customHeight="1">
      <c r="A142" s="178"/>
      <c r="B142" s="166"/>
      <c r="C142" s="166"/>
      <c r="D142" s="179"/>
      <c r="O142" s="157"/>
      <c r="P142" s="157"/>
    </row>
    <row r="143" spans="1:19" ht="19.149999999999999" customHeight="1">
      <c r="O143" s="157"/>
      <c r="P143" s="157"/>
    </row>
    <row r="144" spans="1:19">
      <c r="O144" s="157"/>
      <c r="P144" s="157"/>
    </row>
    <row r="145" spans="5:16">
      <c r="E145" s="162"/>
      <c r="F145" s="181"/>
      <c r="G145" s="181"/>
      <c r="H145" s="181"/>
      <c r="I145" s="181"/>
      <c r="O145" s="157"/>
      <c r="P145" s="157"/>
    </row>
    <row r="146" spans="5:16">
      <c r="E146" s="162"/>
      <c r="F146" s="181"/>
      <c r="G146" s="181"/>
      <c r="H146" s="181"/>
      <c r="I146" s="181"/>
      <c r="J146" s="181"/>
      <c r="K146" s="181"/>
    </row>
    <row r="147" spans="5:16">
      <c r="E147" s="162"/>
      <c r="F147" s="181"/>
      <c r="G147" s="181"/>
      <c r="H147" s="181"/>
      <c r="I147" s="181"/>
      <c r="J147" s="181"/>
      <c r="K147" s="181"/>
    </row>
    <row r="148" spans="5:16">
      <c r="E148" s="162"/>
      <c r="F148" s="181"/>
      <c r="G148" s="181"/>
      <c r="H148" s="181"/>
      <c r="I148" s="181"/>
      <c r="J148" s="181"/>
      <c r="K148" s="181"/>
    </row>
  </sheetData>
  <sheetProtection algorithmName="SHA-512" hashValue="iUcZDg4SMYNw0gSBWA2551A50huj571s8pNZeGUrSf/bm/0tKesERE/0a5LtcKKjXP65JSRV01nUVIl482YVdg==" saltValue="0UxjooyQRaUytRoVgj09sA==" spinCount="100000" sheet="1" formatCells="0" formatColumns="0" formatRows="0" insertColumns="0" insertRows="0" insertHyperlinks="0" deleteColumns="0" deleteRows="0"/>
  <dataConsolidate/>
  <mergeCells count="298">
    <mergeCell ref="Q124:R127"/>
    <mergeCell ref="E125:J125"/>
    <mergeCell ref="K125:L125"/>
    <mergeCell ref="E127:J127"/>
    <mergeCell ref="E115:J116"/>
    <mergeCell ref="E123:J123"/>
    <mergeCell ref="K123:L123"/>
    <mergeCell ref="E124:J124"/>
    <mergeCell ref="K124:L124"/>
    <mergeCell ref="O124:P127"/>
    <mergeCell ref="E120:J120"/>
    <mergeCell ref="K120:L120"/>
    <mergeCell ref="E121:J121"/>
    <mergeCell ref="K121:L121"/>
    <mergeCell ref="E122:J122"/>
    <mergeCell ref="K122:L122"/>
    <mergeCell ref="N123:P123"/>
    <mergeCell ref="E117:J117"/>
    <mergeCell ref="K117:L117"/>
    <mergeCell ref="E118:J118"/>
    <mergeCell ref="K118:L118"/>
    <mergeCell ref="E119:J119"/>
    <mergeCell ref="K119:L119"/>
    <mergeCell ref="K115:L115"/>
    <mergeCell ref="K116:L116"/>
    <mergeCell ref="J114:K114"/>
    <mergeCell ref="N114:P114"/>
    <mergeCell ref="Q114:R114"/>
    <mergeCell ref="E114:G114"/>
    <mergeCell ref="E113:R113"/>
    <mergeCell ref="L110:M110"/>
    <mergeCell ref="O110:P110"/>
    <mergeCell ref="Q110:R110"/>
    <mergeCell ref="L111:M111"/>
    <mergeCell ref="O111:P111"/>
    <mergeCell ref="Q111:R111"/>
    <mergeCell ref="E110:K110"/>
    <mergeCell ref="E111:K111"/>
    <mergeCell ref="O108:P108"/>
    <mergeCell ref="Q108:R108"/>
    <mergeCell ref="L109:M109"/>
    <mergeCell ref="O109:P109"/>
    <mergeCell ref="Q109:R109"/>
    <mergeCell ref="E108:K108"/>
    <mergeCell ref="E109:K109"/>
    <mergeCell ref="L106:M106"/>
    <mergeCell ref="O106:P106"/>
    <mergeCell ref="Q106:R106"/>
    <mergeCell ref="L107:M107"/>
    <mergeCell ref="O107:P107"/>
    <mergeCell ref="Q107:R107"/>
    <mergeCell ref="E106:K106"/>
    <mergeCell ref="E107:K107"/>
    <mergeCell ref="L97:M97"/>
    <mergeCell ref="O97:P97"/>
    <mergeCell ref="Q97:R97"/>
    <mergeCell ref="L105:M105"/>
    <mergeCell ref="O105:P105"/>
    <mergeCell ref="Q105:R105"/>
    <mergeCell ref="E97:K97"/>
    <mergeCell ref="E105:K105"/>
    <mergeCell ref="L95:M95"/>
    <mergeCell ref="O95:P95"/>
    <mergeCell ref="Q95:R95"/>
    <mergeCell ref="L96:M96"/>
    <mergeCell ref="O96:P96"/>
    <mergeCell ref="Q96:R96"/>
    <mergeCell ref="E96:K96"/>
    <mergeCell ref="E94:K95"/>
    <mergeCell ref="Q101:R101"/>
    <mergeCell ref="L102:M102"/>
    <mergeCell ref="O102:P102"/>
    <mergeCell ref="Q102:R102"/>
    <mergeCell ref="L103:M103"/>
    <mergeCell ref="O103:P103"/>
    <mergeCell ref="Q103:R103"/>
    <mergeCell ref="L104:M104"/>
    <mergeCell ref="L90:M90"/>
    <mergeCell ref="O90:P90"/>
    <mergeCell ref="Q90:R90"/>
    <mergeCell ref="E90:K90"/>
    <mergeCell ref="J93:K93"/>
    <mergeCell ref="N93:P93"/>
    <mergeCell ref="Q93:R93"/>
    <mergeCell ref="L94:M94"/>
    <mergeCell ref="O94:P94"/>
    <mergeCell ref="Q94:R94"/>
    <mergeCell ref="E93:G93"/>
    <mergeCell ref="E92:R92"/>
    <mergeCell ref="L88:M88"/>
    <mergeCell ref="O88:P88"/>
    <mergeCell ref="Q88:R88"/>
    <mergeCell ref="L89:M89"/>
    <mergeCell ref="O89:P89"/>
    <mergeCell ref="Q89:R89"/>
    <mergeCell ref="E88:K89"/>
    <mergeCell ref="F84:G84"/>
    <mergeCell ref="J87:K87"/>
    <mergeCell ref="N87:P87"/>
    <mergeCell ref="Q87:R87"/>
    <mergeCell ref="E86:R86"/>
    <mergeCell ref="E87:G87"/>
    <mergeCell ref="I84:K84"/>
    <mergeCell ref="F81:G81"/>
    <mergeCell ref="F82:G82"/>
    <mergeCell ref="F83:G83"/>
    <mergeCell ref="I81:K81"/>
    <mergeCell ref="I82:K82"/>
    <mergeCell ref="I83:K83"/>
    <mergeCell ref="F78:G78"/>
    <mergeCell ref="F79:G79"/>
    <mergeCell ref="F80:G80"/>
    <mergeCell ref="I78:K78"/>
    <mergeCell ref="I79:K79"/>
    <mergeCell ref="I80:K80"/>
    <mergeCell ref="F75:G75"/>
    <mergeCell ref="F76:G76"/>
    <mergeCell ref="F77:G77"/>
    <mergeCell ref="I75:K75"/>
    <mergeCell ref="I76:K76"/>
    <mergeCell ref="I77:K77"/>
    <mergeCell ref="F72:G72"/>
    <mergeCell ref="F73:G73"/>
    <mergeCell ref="F74:G74"/>
    <mergeCell ref="I72:K72"/>
    <mergeCell ref="I73:K73"/>
    <mergeCell ref="I74:K74"/>
    <mergeCell ref="F69:G69"/>
    <mergeCell ref="F70:G70"/>
    <mergeCell ref="F71:G71"/>
    <mergeCell ref="I69:K69"/>
    <mergeCell ref="I70:K70"/>
    <mergeCell ref="I71:K71"/>
    <mergeCell ref="F66:G66"/>
    <mergeCell ref="F67:G67"/>
    <mergeCell ref="F68:G68"/>
    <mergeCell ref="I66:K66"/>
    <mergeCell ref="I67:K67"/>
    <mergeCell ref="I68:K68"/>
    <mergeCell ref="F63:G63"/>
    <mergeCell ref="F64:G64"/>
    <mergeCell ref="F65:G65"/>
    <mergeCell ref="I63:K63"/>
    <mergeCell ref="I64:K64"/>
    <mergeCell ref="I65:K65"/>
    <mergeCell ref="F60:G60"/>
    <mergeCell ref="F61:G61"/>
    <mergeCell ref="F62:G62"/>
    <mergeCell ref="I60:K60"/>
    <mergeCell ref="I61:K61"/>
    <mergeCell ref="I62:K62"/>
    <mergeCell ref="F57:G57"/>
    <mergeCell ref="F58:G58"/>
    <mergeCell ref="F59:G59"/>
    <mergeCell ref="I57:K57"/>
    <mergeCell ref="I58:K58"/>
    <mergeCell ref="I59:K59"/>
    <mergeCell ref="O53:O54"/>
    <mergeCell ref="F55:G55"/>
    <mergeCell ref="F56:G56"/>
    <mergeCell ref="I53:K54"/>
    <mergeCell ref="I55:K55"/>
    <mergeCell ref="I56:K56"/>
    <mergeCell ref="E53:E54"/>
    <mergeCell ref="F53:G54"/>
    <mergeCell ref="H53:H54"/>
    <mergeCell ref="L53:N53"/>
    <mergeCell ref="F49:G49"/>
    <mergeCell ref="J52:K52"/>
    <mergeCell ref="N52:P52"/>
    <mergeCell ref="Q52:R52"/>
    <mergeCell ref="E51:R51"/>
    <mergeCell ref="E52:G52"/>
    <mergeCell ref="I49:K49"/>
    <mergeCell ref="F46:G46"/>
    <mergeCell ref="F47:G47"/>
    <mergeCell ref="F48:G48"/>
    <mergeCell ref="I46:K46"/>
    <mergeCell ref="I47:K47"/>
    <mergeCell ref="I48:K48"/>
    <mergeCell ref="F43:G43"/>
    <mergeCell ref="F44:G44"/>
    <mergeCell ref="F45:G45"/>
    <mergeCell ref="I43:K43"/>
    <mergeCell ref="I44:K44"/>
    <mergeCell ref="I45:K45"/>
    <mergeCell ref="F40:G40"/>
    <mergeCell ref="F41:G41"/>
    <mergeCell ref="F42:G42"/>
    <mergeCell ref="I40:K40"/>
    <mergeCell ref="I41:K41"/>
    <mergeCell ref="I42:K42"/>
    <mergeCell ref="F37:G37"/>
    <mergeCell ref="F38:G38"/>
    <mergeCell ref="F39:G39"/>
    <mergeCell ref="I37:K37"/>
    <mergeCell ref="I38:K38"/>
    <mergeCell ref="I39:K39"/>
    <mergeCell ref="F34:G34"/>
    <mergeCell ref="F35:G35"/>
    <mergeCell ref="F36:G36"/>
    <mergeCell ref="I34:K34"/>
    <mergeCell ref="I35:K35"/>
    <mergeCell ref="I36:K36"/>
    <mergeCell ref="F31:G31"/>
    <mergeCell ref="F32:G32"/>
    <mergeCell ref="F33:G33"/>
    <mergeCell ref="I31:K31"/>
    <mergeCell ref="I32:K32"/>
    <mergeCell ref="I33:K33"/>
    <mergeCell ref="E1:R1"/>
    <mergeCell ref="E2:R4"/>
    <mergeCell ref="A5:R5"/>
    <mergeCell ref="E6:G6"/>
    <mergeCell ref="I6:L7"/>
    <mergeCell ref="M6:R7"/>
    <mergeCell ref="E7:G7"/>
    <mergeCell ref="E10:K11"/>
    <mergeCell ref="L10:P10"/>
    <mergeCell ref="Q10:R10"/>
    <mergeCell ref="L11:P11"/>
    <mergeCell ref="Q11:R11"/>
    <mergeCell ref="E8:F9"/>
    <mergeCell ref="H8:K8"/>
    <mergeCell ref="H9:K9"/>
    <mergeCell ref="L8:R9"/>
    <mergeCell ref="N119:P119"/>
    <mergeCell ref="N120:P120"/>
    <mergeCell ref="N121:P121"/>
    <mergeCell ref="N122:P122"/>
    <mergeCell ref="N115:Q115"/>
    <mergeCell ref="O104:P104"/>
    <mergeCell ref="Q104:R104"/>
    <mergeCell ref="E12:I12"/>
    <mergeCell ref="K12:K15"/>
    <mergeCell ref="L12:P12"/>
    <mergeCell ref="E13:I13"/>
    <mergeCell ref="L13:N15"/>
    <mergeCell ref="E14:I14"/>
    <mergeCell ref="E15:I15"/>
    <mergeCell ref="J17:K17"/>
    <mergeCell ref="N17:P17"/>
    <mergeCell ref="Q17:R17"/>
    <mergeCell ref="E16:R16"/>
    <mergeCell ref="E17:G17"/>
    <mergeCell ref="F22:G22"/>
    <mergeCell ref="F23:G23"/>
    <mergeCell ref="F24:G24"/>
    <mergeCell ref="I22:K22"/>
    <mergeCell ref="I23:K23"/>
    <mergeCell ref="N118:P118"/>
    <mergeCell ref="E18:E19"/>
    <mergeCell ref="F18:G19"/>
    <mergeCell ref="H18:H19"/>
    <mergeCell ref="L18:N18"/>
    <mergeCell ref="F28:G28"/>
    <mergeCell ref="F29:G29"/>
    <mergeCell ref="F30:G30"/>
    <mergeCell ref="I28:K28"/>
    <mergeCell ref="I29:K29"/>
    <mergeCell ref="I24:K24"/>
    <mergeCell ref="O18:O19"/>
    <mergeCell ref="F20:G20"/>
    <mergeCell ref="F21:G21"/>
    <mergeCell ref="I18:K19"/>
    <mergeCell ref="I20:K20"/>
    <mergeCell ref="I21:K21"/>
    <mergeCell ref="I30:K30"/>
    <mergeCell ref="F25:G25"/>
    <mergeCell ref="F26:G26"/>
    <mergeCell ref="F27:G27"/>
    <mergeCell ref="I25:K25"/>
    <mergeCell ref="I26:K26"/>
    <mergeCell ref="I27:K27"/>
    <mergeCell ref="P131:R136"/>
    <mergeCell ref="J132:M133"/>
    <mergeCell ref="E98:K98"/>
    <mergeCell ref="E99:K99"/>
    <mergeCell ref="E100:K100"/>
    <mergeCell ref="E101:K101"/>
    <mergeCell ref="E102:K102"/>
    <mergeCell ref="E103:K103"/>
    <mergeCell ref="E104:K104"/>
    <mergeCell ref="L98:M98"/>
    <mergeCell ref="O98:P98"/>
    <mergeCell ref="Q98:R98"/>
    <mergeCell ref="L99:M99"/>
    <mergeCell ref="O99:P99"/>
    <mergeCell ref="Q99:R99"/>
    <mergeCell ref="L100:M100"/>
    <mergeCell ref="O100:P100"/>
    <mergeCell ref="Q100:R100"/>
    <mergeCell ref="L108:M108"/>
    <mergeCell ref="J128:M128"/>
    <mergeCell ref="L101:M101"/>
    <mergeCell ref="O101:P101"/>
    <mergeCell ref="N116:P116"/>
    <mergeCell ref="N117:P117"/>
  </mergeCells>
  <dataValidations count="7">
    <dataValidation type="list" allowBlank="1" showInputMessage="1" showErrorMessage="1" sqref="WVL983124:WVL983173 IZ128:IZ131 SV128:SV131 ACR128:ACR131 AMN128:AMN131 AWJ128:AWJ131 BGF128:BGF131 BQB128:BQB131 BZX128:BZX131 CJT128:CJT131 CTP128:CTP131 DDL128:DDL131 DNH128:DNH131 DXD128:DXD131 EGZ128:EGZ131 EQV128:EQV131 FAR128:FAR131 FKN128:FKN131 FUJ128:FUJ131 GEF128:GEF131 GOB128:GOB131 GXX128:GXX131 HHT128:HHT131 HRP128:HRP131 IBL128:IBL131 ILH128:ILH131 IVD128:IVD131 JEZ128:JEZ131 JOV128:JOV131 JYR128:JYR131 KIN128:KIN131 KSJ128:KSJ131 LCF128:LCF131 LMB128:LMB131 LVX128:LVX131 MFT128:MFT131 MPP128:MPP131 MZL128:MZL131 NJH128:NJH131 NTD128:NTD131 OCZ128:OCZ131 OMV128:OMV131 OWR128:OWR131 PGN128:PGN131 PQJ128:PQJ131 QAF128:QAF131 QKB128:QKB131 QTX128:QTX131 RDT128:RDT131 RNP128:RNP131 RXL128:RXL131 SHH128:SHH131 SRD128:SRD131 TAZ128:TAZ131 TKV128:TKV131 TUR128:TUR131 UEN128:UEN131 UOJ128:UOJ131 UYF128:UYF131 VIB128:VIB131 VRX128:VRX131 WBT128:WBT131 WLP128:WLP131 WVL128:WVL131 IZ65620:IZ65669 SV65620:SV65669 ACR65620:ACR65669 AMN65620:AMN65669 AWJ65620:AWJ65669 BGF65620:BGF65669 BQB65620:BQB65669 BZX65620:BZX65669 CJT65620:CJT65669 CTP65620:CTP65669 DDL65620:DDL65669 DNH65620:DNH65669 DXD65620:DXD65669 EGZ65620:EGZ65669 EQV65620:EQV65669 FAR65620:FAR65669 FKN65620:FKN65669 FUJ65620:FUJ65669 GEF65620:GEF65669 GOB65620:GOB65669 GXX65620:GXX65669 HHT65620:HHT65669 HRP65620:HRP65669 IBL65620:IBL65669 ILH65620:ILH65669 IVD65620:IVD65669 JEZ65620:JEZ65669 JOV65620:JOV65669 JYR65620:JYR65669 KIN65620:KIN65669 KSJ65620:KSJ65669 LCF65620:LCF65669 LMB65620:LMB65669 LVX65620:LVX65669 MFT65620:MFT65669 MPP65620:MPP65669 MZL65620:MZL65669 NJH65620:NJH65669 NTD65620:NTD65669 OCZ65620:OCZ65669 OMV65620:OMV65669 OWR65620:OWR65669 PGN65620:PGN65669 PQJ65620:PQJ65669 QAF65620:QAF65669 QKB65620:QKB65669 QTX65620:QTX65669 RDT65620:RDT65669 RNP65620:RNP65669 RXL65620:RXL65669 SHH65620:SHH65669 SRD65620:SRD65669 TAZ65620:TAZ65669 TKV65620:TKV65669 TUR65620:TUR65669 UEN65620:UEN65669 UOJ65620:UOJ65669 UYF65620:UYF65669 VIB65620:VIB65669 VRX65620:VRX65669 WBT65620:WBT65669 WLP65620:WLP65669 WVL65620:WVL65669 IZ131156:IZ131205 SV131156:SV131205 ACR131156:ACR131205 AMN131156:AMN131205 AWJ131156:AWJ131205 BGF131156:BGF131205 BQB131156:BQB131205 BZX131156:BZX131205 CJT131156:CJT131205 CTP131156:CTP131205 DDL131156:DDL131205 DNH131156:DNH131205 DXD131156:DXD131205 EGZ131156:EGZ131205 EQV131156:EQV131205 FAR131156:FAR131205 FKN131156:FKN131205 FUJ131156:FUJ131205 GEF131156:GEF131205 GOB131156:GOB131205 GXX131156:GXX131205 HHT131156:HHT131205 HRP131156:HRP131205 IBL131156:IBL131205 ILH131156:ILH131205 IVD131156:IVD131205 JEZ131156:JEZ131205 JOV131156:JOV131205 JYR131156:JYR131205 KIN131156:KIN131205 KSJ131156:KSJ131205 LCF131156:LCF131205 LMB131156:LMB131205 LVX131156:LVX131205 MFT131156:MFT131205 MPP131156:MPP131205 MZL131156:MZL131205 NJH131156:NJH131205 NTD131156:NTD131205 OCZ131156:OCZ131205 OMV131156:OMV131205 OWR131156:OWR131205 PGN131156:PGN131205 PQJ131156:PQJ131205 QAF131156:QAF131205 QKB131156:QKB131205 QTX131156:QTX131205 RDT131156:RDT131205 RNP131156:RNP131205 RXL131156:RXL131205 SHH131156:SHH131205 SRD131156:SRD131205 TAZ131156:TAZ131205 TKV131156:TKV131205 TUR131156:TUR131205 UEN131156:UEN131205 UOJ131156:UOJ131205 UYF131156:UYF131205 VIB131156:VIB131205 VRX131156:VRX131205 WBT131156:WBT131205 WLP131156:WLP131205 WVL131156:WVL131205 IZ196692:IZ196741 SV196692:SV196741 ACR196692:ACR196741 AMN196692:AMN196741 AWJ196692:AWJ196741 BGF196692:BGF196741 BQB196692:BQB196741 BZX196692:BZX196741 CJT196692:CJT196741 CTP196692:CTP196741 DDL196692:DDL196741 DNH196692:DNH196741 DXD196692:DXD196741 EGZ196692:EGZ196741 EQV196692:EQV196741 FAR196692:FAR196741 FKN196692:FKN196741 FUJ196692:FUJ196741 GEF196692:GEF196741 GOB196692:GOB196741 GXX196692:GXX196741 HHT196692:HHT196741 HRP196692:HRP196741 IBL196692:IBL196741 ILH196692:ILH196741 IVD196692:IVD196741 JEZ196692:JEZ196741 JOV196692:JOV196741 JYR196692:JYR196741 KIN196692:KIN196741 KSJ196692:KSJ196741 LCF196692:LCF196741 LMB196692:LMB196741 LVX196692:LVX196741 MFT196692:MFT196741 MPP196692:MPP196741 MZL196692:MZL196741 NJH196692:NJH196741 NTD196692:NTD196741 OCZ196692:OCZ196741 OMV196692:OMV196741 OWR196692:OWR196741 PGN196692:PGN196741 PQJ196692:PQJ196741 QAF196692:QAF196741 QKB196692:QKB196741 QTX196692:QTX196741 RDT196692:RDT196741 RNP196692:RNP196741 RXL196692:RXL196741 SHH196692:SHH196741 SRD196692:SRD196741 TAZ196692:TAZ196741 TKV196692:TKV196741 TUR196692:TUR196741 UEN196692:UEN196741 UOJ196692:UOJ196741 UYF196692:UYF196741 VIB196692:VIB196741 VRX196692:VRX196741 WBT196692:WBT196741 WLP196692:WLP196741 WVL196692:WVL196741 IZ262228:IZ262277 SV262228:SV262277 ACR262228:ACR262277 AMN262228:AMN262277 AWJ262228:AWJ262277 BGF262228:BGF262277 BQB262228:BQB262277 BZX262228:BZX262277 CJT262228:CJT262277 CTP262228:CTP262277 DDL262228:DDL262277 DNH262228:DNH262277 DXD262228:DXD262277 EGZ262228:EGZ262277 EQV262228:EQV262277 FAR262228:FAR262277 FKN262228:FKN262277 FUJ262228:FUJ262277 GEF262228:GEF262277 GOB262228:GOB262277 GXX262228:GXX262277 HHT262228:HHT262277 HRP262228:HRP262277 IBL262228:IBL262277 ILH262228:ILH262277 IVD262228:IVD262277 JEZ262228:JEZ262277 JOV262228:JOV262277 JYR262228:JYR262277 KIN262228:KIN262277 KSJ262228:KSJ262277 LCF262228:LCF262277 LMB262228:LMB262277 LVX262228:LVX262277 MFT262228:MFT262277 MPP262228:MPP262277 MZL262228:MZL262277 NJH262228:NJH262277 NTD262228:NTD262277 OCZ262228:OCZ262277 OMV262228:OMV262277 OWR262228:OWR262277 PGN262228:PGN262277 PQJ262228:PQJ262277 QAF262228:QAF262277 QKB262228:QKB262277 QTX262228:QTX262277 RDT262228:RDT262277 RNP262228:RNP262277 RXL262228:RXL262277 SHH262228:SHH262277 SRD262228:SRD262277 TAZ262228:TAZ262277 TKV262228:TKV262277 TUR262228:TUR262277 UEN262228:UEN262277 UOJ262228:UOJ262277 UYF262228:UYF262277 VIB262228:VIB262277 VRX262228:VRX262277 WBT262228:WBT262277 WLP262228:WLP262277 WVL262228:WVL262277 IZ327764:IZ327813 SV327764:SV327813 ACR327764:ACR327813 AMN327764:AMN327813 AWJ327764:AWJ327813 BGF327764:BGF327813 BQB327764:BQB327813 BZX327764:BZX327813 CJT327764:CJT327813 CTP327764:CTP327813 DDL327764:DDL327813 DNH327764:DNH327813 DXD327764:DXD327813 EGZ327764:EGZ327813 EQV327764:EQV327813 FAR327764:FAR327813 FKN327764:FKN327813 FUJ327764:FUJ327813 GEF327764:GEF327813 GOB327764:GOB327813 GXX327764:GXX327813 HHT327764:HHT327813 HRP327764:HRP327813 IBL327764:IBL327813 ILH327764:ILH327813 IVD327764:IVD327813 JEZ327764:JEZ327813 JOV327764:JOV327813 JYR327764:JYR327813 KIN327764:KIN327813 KSJ327764:KSJ327813 LCF327764:LCF327813 LMB327764:LMB327813 LVX327764:LVX327813 MFT327764:MFT327813 MPP327764:MPP327813 MZL327764:MZL327813 NJH327764:NJH327813 NTD327764:NTD327813 OCZ327764:OCZ327813 OMV327764:OMV327813 OWR327764:OWR327813 PGN327764:PGN327813 PQJ327764:PQJ327813 QAF327764:QAF327813 QKB327764:QKB327813 QTX327764:QTX327813 RDT327764:RDT327813 RNP327764:RNP327813 RXL327764:RXL327813 SHH327764:SHH327813 SRD327764:SRD327813 TAZ327764:TAZ327813 TKV327764:TKV327813 TUR327764:TUR327813 UEN327764:UEN327813 UOJ327764:UOJ327813 UYF327764:UYF327813 VIB327764:VIB327813 VRX327764:VRX327813 WBT327764:WBT327813 WLP327764:WLP327813 WVL327764:WVL327813 IZ393300:IZ393349 SV393300:SV393349 ACR393300:ACR393349 AMN393300:AMN393349 AWJ393300:AWJ393349 BGF393300:BGF393349 BQB393300:BQB393349 BZX393300:BZX393349 CJT393300:CJT393349 CTP393300:CTP393349 DDL393300:DDL393349 DNH393300:DNH393349 DXD393300:DXD393349 EGZ393300:EGZ393349 EQV393300:EQV393349 FAR393300:FAR393349 FKN393300:FKN393349 FUJ393300:FUJ393349 GEF393300:GEF393349 GOB393300:GOB393349 GXX393300:GXX393349 HHT393300:HHT393349 HRP393300:HRP393349 IBL393300:IBL393349 ILH393300:ILH393349 IVD393300:IVD393349 JEZ393300:JEZ393349 JOV393300:JOV393349 JYR393300:JYR393349 KIN393300:KIN393349 KSJ393300:KSJ393349 LCF393300:LCF393349 LMB393300:LMB393349 LVX393300:LVX393349 MFT393300:MFT393349 MPP393300:MPP393349 MZL393300:MZL393349 NJH393300:NJH393349 NTD393300:NTD393349 OCZ393300:OCZ393349 OMV393300:OMV393349 OWR393300:OWR393349 PGN393300:PGN393349 PQJ393300:PQJ393349 QAF393300:QAF393349 QKB393300:QKB393349 QTX393300:QTX393349 RDT393300:RDT393349 RNP393300:RNP393349 RXL393300:RXL393349 SHH393300:SHH393349 SRD393300:SRD393349 TAZ393300:TAZ393349 TKV393300:TKV393349 TUR393300:TUR393349 UEN393300:UEN393349 UOJ393300:UOJ393349 UYF393300:UYF393349 VIB393300:VIB393349 VRX393300:VRX393349 WBT393300:WBT393349 WLP393300:WLP393349 WVL393300:WVL393349 IZ458836:IZ458885 SV458836:SV458885 ACR458836:ACR458885 AMN458836:AMN458885 AWJ458836:AWJ458885 BGF458836:BGF458885 BQB458836:BQB458885 BZX458836:BZX458885 CJT458836:CJT458885 CTP458836:CTP458885 DDL458836:DDL458885 DNH458836:DNH458885 DXD458836:DXD458885 EGZ458836:EGZ458885 EQV458836:EQV458885 FAR458836:FAR458885 FKN458836:FKN458885 FUJ458836:FUJ458885 GEF458836:GEF458885 GOB458836:GOB458885 GXX458836:GXX458885 HHT458836:HHT458885 HRP458836:HRP458885 IBL458836:IBL458885 ILH458836:ILH458885 IVD458836:IVD458885 JEZ458836:JEZ458885 JOV458836:JOV458885 JYR458836:JYR458885 KIN458836:KIN458885 KSJ458836:KSJ458885 LCF458836:LCF458885 LMB458836:LMB458885 LVX458836:LVX458885 MFT458836:MFT458885 MPP458836:MPP458885 MZL458836:MZL458885 NJH458836:NJH458885 NTD458836:NTD458885 OCZ458836:OCZ458885 OMV458836:OMV458885 OWR458836:OWR458885 PGN458836:PGN458885 PQJ458836:PQJ458885 QAF458836:QAF458885 QKB458836:QKB458885 QTX458836:QTX458885 RDT458836:RDT458885 RNP458836:RNP458885 RXL458836:RXL458885 SHH458836:SHH458885 SRD458836:SRD458885 TAZ458836:TAZ458885 TKV458836:TKV458885 TUR458836:TUR458885 UEN458836:UEN458885 UOJ458836:UOJ458885 UYF458836:UYF458885 VIB458836:VIB458885 VRX458836:VRX458885 WBT458836:WBT458885 WLP458836:WLP458885 WVL458836:WVL458885 IZ524372:IZ524421 SV524372:SV524421 ACR524372:ACR524421 AMN524372:AMN524421 AWJ524372:AWJ524421 BGF524372:BGF524421 BQB524372:BQB524421 BZX524372:BZX524421 CJT524372:CJT524421 CTP524372:CTP524421 DDL524372:DDL524421 DNH524372:DNH524421 DXD524372:DXD524421 EGZ524372:EGZ524421 EQV524372:EQV524421 FAR524372:FAR524421 FKN524372:FKN524421 FUJ524372:FUJ524421 GEF524372:GEF524421 GOB524372:GOB524421 GXX524372:GXX524421 HHT524372:HHT524421 HRP524372:HRP524421 IBL524372:IBL524421 ILH524372:ILH524421 IVD524372:IVD524421 JEZ524372:JEZ524421 JOV524372:JOV524421 JYR524372:JYR524421 KIN524372:KIN524421 KSJ524372:KSJ524421 LCF524372:LCF524421 LMB524372:LMB524421 LVX524372:LVX524421 MFT524372:MFT524421 MPP524372:MPP524421 MZL524372:MZL524421 NJH524372:NJH524421 NTD524372:NTD524421 OCZ524372:OCZ524421 OMV524372:OMV524421 OWR524372:OWR524421 PGN524372:PGN524421 PQJ524372:PQJ524421 QAF524372:QAF524421 QKB524372:QKB524421 QTX524372:QTX524421 RDT524372:RDT524421 RNP524372:RNP524421 RXL524372:RXL524421 SHH524372:SHH524421 SRD524372:SRD524421 TAZ524372:TAZ524421 TKV524372:TKV524421 TUR524372:TUR524421 UEN524372:UEN524421 UOJ524372:UOJ524421 UYF524372:UYF524421 VIB524372:VIB524421 VRX524372:VRX524421 WBT524372:WBT524421 WLP524372:WLP524421 WVL524372:WVL524421 IZ589908:IZ589957 SV589908:SV589957 ACR589908:ACR589957 AMN589908:AMN589957 AWJ589908:AWJ589957 BGF589908:BGF589957 BQB589908:BQB589957 BZX589908:BZX589957 CJT589908:CJT589957 CTP589908:CTP589957 DDL589908:DDL589957 DNH589908:DNH589957 DXD589908:DXD589957 EGZ589908:EGZ589957 EQV589908:EQV589957 FAR589908:FAR589957 FKN589908:FKN589957 FUJ589908:FUJ589957 GEF589908:GEF589957 GOB589908:GOB589957 GXX589908:GXX589957 HHT589908:HHT589957 HRP589908:HRP589957 IBL589908:IBL589957 ILH589908:ILH589957 IVD589908:IVD589957 JEZ589908:JEZ589957 JOV589908:JOV589957 JYR589908:JYR589957 KIN589908:KIN589957 KSJ589908:KSJ589957 LCF589908:LCF589957 LMB589908:LMB589957 LVX589908:LVX589957 MFT589908:MFT589957 MPP589908:MPP589957 MZL589908:MZL589957 NJH589908:NJH589957 NTD589908:NTD589957 OCZ589908:OCZ589957 OMV589908:OMV589957 OWR589908:OWR589957 PGN589908:PGN589957 PQJ589908:PQJ589957 QAF589908:QAF589957 QKB589908:QKB589957 QTX589908:QTX589957 RDT589908:RDT589957 RNP589908:RNP589957 RXL589908:RXL589957 SHH589908:SHH589957 SRD589908:SRD589957 TAZ589908:TAZ589957 TKV589908:TKV589957 TUR589908:TUR589957 UEN589908:UEN589957 UOJ589908:UOJ589957 UYF589908:UYF589957 VIB589908:VIB589957 VRX589908:VRX589957 WBT589908:WBT589957 WLP589908:WLP589957 WVL589908:WVL589957 IZ655444:IZ655493 SV655444:SV655493 ACR655444:ACR655493 AMN655444:AMN655493 AWJ655444:AWJ655493 BGF655444:BGF655493 BQB655444:BQB655493 BZX655444:BZX655493 CJT655444:CJT655493 CTP655444:CTP655493 DDL655444:DDL655493 DNH655444:DNH655493 DXD655444:DXD655493 EGZ655444:EGZ655493 EQV655444:EQV655493 FAR655444:FAR655493 FKN655444:FKN655493 FUJ655444:FUJ655493 GEF655444:GEF655493 GOB655444:GOB655493 GXX655444:GXX655493 HHT655444:HHT655493 HRP655444:HRP655493 IBL655444:IBL655493 ILH655444:ILH655493 IVD655444:IVD655493 JEZ655444:JEZ655493 JOV655444:JOV655493 JYR655444:JYR655493 KIN655444:KIN655493 KSJ655444:KSJ655493 LCF655444:LCF655493 LMB655444:LMB655493 LVX655444:LVX655493 MFT655444:MFT655493 MPP655444:MPP655493 MZL655444:MZL655493 NJH655444:NJH655493 NTD655444:NTD655493 OCZ655444:OCZ655493 OMV655444:OMV655493 OWR655444:OWR655493 PGN655444:PGN655493 PQJ655444:PQJ655493 QAF655444:QAF655493 QKB655444:QKB655493 QTX655444:QTX655493 RDT655444:RDT655493 RNP655444:RNP655493 RXL655444:RXL655493 SHH655444:SHH655493 SRD655444:SRD655493 TAZ655444:TAZ655493 TKV655444:TKV655493 TUR655444:TUR655493 UEN655444:UEN655493 UOJ655444:UOJ655493 UYF655444:UYF655493 VIB655444:VIB655493 VRX655444:VRX655493 WBT655444:WBT655493 WLP655444:WLP655493 WVL655444:WVL655493 IZ720980:IZ721029 SV720980:SV721029 ACR720980:ACR721029 AMN720980:AMN721029 AWJ720980:AWJ721029 BGF720980:BGF721029 BQB720980:BQB721029 BZX720980:BZX721029 CJT720980:CJT721029 CTP720980:CTP721029 DDL720980:DDL721029 DNH720980:DNH721029 DXD720980:DXD721029 EGZ720980:EGZ721029 EQV720980:EQV721029 FAR720980:FAR721029 FKN720980:FKN721029 FUJ720980:FUJ721029 GEF720980:GEF721029 GOB720980:GOB721029 GXX720980:GXX721029 HHT720980:HHT721029 HRP720980:HRP721029 IBL720980:IBL721029 ILH720980:ILH721029 IVD720980:IVD721029 JEZ720980:JEZ721029 JOV720980:JOV721029 JYR720980:JYR721029 KIN720980:KIN721029 KSJ720980:KSJ721029 LCF720980:LCF721029 LMB720980:LMB721029 LVX720980:LVX721029 MFT720980:MFT721029 MPP720980:MPP721029 MZL720980:MZL721029 NJH720980:NJH721029 NTD720980:NTD721029 OCZ720980:OCZ721029 OMV720980:OMV721029 OWR720980:OWR721029 PGN720980:PGN721029 PQJ720980:PQJ721029 QAF720980:QAF721029 QKB720980:QKB721029 QTX720980:QTX721029 RDT720980:RDT721029 RNP720980:RNP721029 RXL720980:RXL721029 SHH720980:SHH721029 SRD720980:SRD721029 TAZ720980:TAZ721029 TKV720980:TKV721029 TUR720980:TUR721029 UEN720980:UEN721029 UOJ720980:UOJ721029 UYF720980:UYF721029 VIB720980:VIB721029 VRX720980:VRX721029 WBT720980:WBT721029 WLP720980:WLP721029 WVL720980:WVL721029 IZ786516:IZ786565 SV786516:SV786565 ACR786516:ACR786565 AMN786516:AMN786565 AWJ786516:AWJ786565 BGF786516:BGF786565 BQB786516:BQB786565 BZX786516:BZX786565 CJT786516:CJT786565 CTP786516:CTP786565 DDL786516:DDL786565 DNH786516:DNH786565 DXD786516:DXD786565 EGZ786516:EGZ786565 EQV786516:EQV786565 FAR786516:FAR786565 FKN786516:FKN786565 FUJ786516:FUJ786565 GEF786516:GEF786565 GOB786516:GOB786565 GXX786516:GXX786565 HHT786516:HHT786565 HRP786516:HRP786565 IBL786516:IBL786565 ILH786516:ILH786565 IVD786516:IVD786565 JEZ786516:JEZ786565 JOV786516:JOV786565 JYR786516:JYR786565 KIN786516:KIN786565 KSJ786516:KSJ786565 LCF786516:LCF786565 LMB786516:LMB786565 LVX786516:LVX786565 MFT786516:MFT786565 MPP786516:MPP786565 MZL786516:MZL786565 NJH786516:NJH786565 NTD786516:NTD786565 OCZ786516:OCZ786565 OMV786516:OMV786565 OWR786516:OWR786565 PGN786516:PGN786565 PQJ786516:PQJ786565 QAF786516:QAF786565 QKB786516:QKB786565 QTX786516:QTX786565 RDT786516:RDT786565 RNP786516:RNP786565 RXL786516:RXL786565 SHH786516:SHH786565 SRD786516:SRD786565 TAZ786516:TAZ786565 TKV786516:TKV786565 TUR786516:TUR786565 UEN786516:UEN786565 UOJ786516:UOJ786565 UYF786516:UYF786565 VIB786516:VIB786565 VRX786516:VRX786565 WBT786516:WBT786565 WLP786516:WLP786565 WVL786516:WVL786565 IZ852052:IZ852101 SV852052:SV852101 ACR852052:ACR852101 AMN852052:AMN852101 AWJ852052:AWJ852101 BGF852052:BGF852101 BQB852052:BQB852101 BZX852052:BZX852101 CJT852052:CJT852101 CTP852052:CTP852101 DDL852052:DDL852101 DNH852052:DNH852101 DXD852052:DXD852101 EGZ852052:EGZ852101 EQV852052:EQV852101 FAR852052:FAR852101 FKN852052:FKN852101 FUJ852052:FUJ852101 GEF852052:GEF852101 GOB852052:GOB852101 GXX852052:GXX852101 HHT852052:HHT852101 HRP852052:HRP852101 IBL852052:IBL852101 ILH852052:ILH852101 IVD852052:IVD852101 JEZ852052:JEZ852101 JOV852052:JOV852101 JYR852052:JYR852101 KIN852052:KIN852101 KSJ852052:KSJ852101 LCF852052:LCF852101 LMB852052:LMB852101 LVX852052:LVX852101 MFT852052:MFT852101 MPP852052:MPP852101 MZL852052:MZL852101 NJH852052:NJH852101 NTD852052:NTD852101 OCZ852052:OCZ852101 OMV852052:OMV852101 OWR852052:OWR852101 PGN852052:PGN852101 PQJ852052:PQJ852101 QAF852052:QAF852101 QKB852052:QKB852101 QTX852052:QTX852101 RDT852052:RDT852101 RNP852052:RNP852101 RXL852052:RXL852101 SHH852052:SHH852101 SRD852052:SRD852101 TAZ852052:TAZ852101 TKV852052:TKV852101 TUR852052:TUR852101 UEN852052:UEN852101 UOJ852052:UOJ852101 UYF852052:UYF852101 VIB852052:VIB852101 VRX852052:VRX852101 WBT852052:WBT852101 WLP852052:WLP852101 WVL852052:WVL852101 IZ917588:IZ917637 SV917588:SV917637 ACR917588:ACR917637 AMN917588:AMN917637 AWJ917588:AWJ917637 BGF917588:BGF917637 BQB917588:BQB917637 BZX917588:BZX917637 CJT917588:CJT917637 CTP917588:CTP917637 DDL917588:DDL917637 DNH917588:DNH917637 DXD917588:DXD917637 EGZ917588:EGZ917637 EQV917588:EQV917637 FAR917588:FAR917637 FKN917588:FKN917637 FUJ917588:FUJ917637 GEF917588:GEF917637 GOB917588:GOB917637 GXX917588:GXX917637 HHT917588:HHT917637 HRP917588:HRP917637 IBL917588:IBL917637 ILH917588:ILH917637 IVD917588:IVD917637 JEZ917588:JEZ917637 JOV917588:JOV917637 JYR917588:JYR917637 KIN917588:KIN917637 KSJ917588:KSJ917637 LCF917588:LCF917637 LMB917588:LMB917637 LVX917588:LVX917637 MFT917588:MFT917637 MPP917588:MPP917637 MZL917588:MZL917637 NJH917588:NJH917637 NTD917588:NTD917637 OCZ917588:OCZ917637 OMV917588:OMV917637 OWR917588:OWR917637 PGN917588:PGN917637 PQJ917588:PQJ917637 QAF917588:QAF917637 QKB917588:QKB917637 QTX917588:QTX917637 RDT917588:RDT917637 RNP917588:RNP917637 RXL917588:RXL917637 SHH917588:SHH917637 SRD917588:SRD917637 TAZ917588:TAZ917637 TKV917588:TKV917637 TUR917588:TUR917637 UEN917588:UEN917637 UOJ917588:UOJ917637 UYF917588:UYF917637 VIB917588:VIB917637 VRX917588:VRX917637 WBT917588:WBT917637 WLP917588:WLP917637 WVL917588:WVL917637 IZ983124:IZ983173 SV983124:SV983173 ACR983124:ACR983173 AMN983124:AMN983173 AWJ983124:AWJ983173 BGF983124:BGF983173 BQB983124:BQB983173 BZX983124:BZX983173 CJT983124:CJT983173 CTP983124:CTP983173 DDL983124:DDL983173 DNH983124:DNH983173 DXD983124:DXD983173 EGZ983124:EGZ983173 EQV983124:EQV983173 FAR983124:FAR983173 FKN983124:FKN983173 FUJ983124:FUJ983173 GEF983124:GEF983173 GOB983124:GOB983173 GXX983124:GXX983173 HHT983124:HHT983173 HRP983124:HRP983173 IBL983124:IBL983173 ILH983124:ILH983173 IVD983124:IVD983173 JEZ983124:JEZ983173 JOV983124:JOV983173 JYR983124:JYR983173 KIN983124:KIN983173 KSJ983124:KSJ983173 LCF983124:LCF983173 LMB983124:LMB983173 LVX983124:LVX983173 MFT983124:MFT983173 MPP983124:MPP983173 MZL983124:MZL983173 NJH983124:NJH983173 NTD983124:NTD983173 OCZ983124:OCZ983173 OMV983124:OMV983173 OWR983124:OWR983173 PGN983124:PGN983173 PQJ983124:PQJ983173 QAF983124:QAF983173 QKB983124:QKB983173 QTX983124:QTX983173 RDT983124:RDT983173 RNP983124:RNP983173 RXL983124:RXL983173 SHH983124:SHH983173 SRD983124:SRD983173 TAZ983124:TAZ983173 TKV983124:TKV983173 TUR983124:TUR983173 UEN983124:UEN983173 UOJ983124:UOJ983173 UYF983124:UYF983173 VIB983124:VIB983173 VRX983124:VRX983173 WBT983124:WBT983173 WLP983124:WLP983173 Q10:R10" xr:uid="{367A0899-ED09-49BC-8BE9-050E9F9813F0}">
      <formula1>$E$130:$E$133</formula1>
    </dataValidation>
    <dataValidation type="list" allowBlank="1" showInputMessage="1" showErrorMessage="1" sqref="O13:O15 J12:J15 O124:O127 P119:P121" xr:uid="{4E4CFC2F-D3B4-4FD5-8397-E113DDC141D6}">
      <formula1>"SI,NO"</formula1>
    </dataValidation>
    <dataValidation type="list" allowBlank="1" showInputMessage="1" showErrorMessage="1" sqref="WVN983118:WVO983118 WLR983118:WLS983118 WBV983118:WBW983118 VRZ983118:VSA983118 VID983118:VIE983118 UYH983118:UYI983118 UOL983118:UOM983118 UEP983118:UEQ983118 TUT983118:TUU983118 TKX983118:TKY983118 TBB983118:TBC983118 SRF983118:SRG983118 SHJ983118:SHK983118 RXN983118:RXO983118 RNR983118:RNS983118 RDV983118:RDW983118 QTZ983118:QUA983118 QKD983118:QKE983118 QAH983118:QAI983118 PQL983118:PQM983118 PGP983118:PGQ983118 OWT983118:OWU983118 OMX983118:OMY983118 ODB983118:ODC983118 NTF983118:NTG983118 NJJ983118:NJK983118 MZN983118:MZO983118 MPR983118:MPS983118 MFV983118:MFW983118 LVZ983118:LWA983118 LMD983118:LME983118 LCH983118:LCI983118 KSL983118:KSM983118 KIP983118:KIQ983118 JYT983118:JYU983118 JOX983118:JOY983118 JFB983118:JFC983118 IVF983118:IVG983118 ILJ983118:ILK983118 IBN983118:IBO983118 HRR983118:HRS983118 HHV983118:HHW983118 GXZ983118:GYA983118 GOD983118:GOE983118 GEH983118:GEI983118 FUL983118:FUM983118 FKP983118:FKQ983118 FAT983118:FAU983118 EQX983118:EQY983118 EHB983118:EHC983118 DXF983118:DXG983118 DNJ983118:DNK983118 DDN983118:DDO983118 CTR983118:CTS983118 CJV983118:CJW983118 BZZ983118:CAA983118 BQD983118:BQE983118 BGH983118:BGI983118 AWL983118:AWM983118 AMP983118:AMQ983118 ACT983118:ACU983118 SX983118:SY983118 JB983118:JC983118 WVN917582:WVO917582 WLR917582:WLS917582 WBV917582:WBW917582 VRZ917582:VSA917582 VID917582:VIE917582 UYH917582:UYI917582 UOL917582:UOM917582 UEP917582:UEQ917582 TUT917582:TUU917582 TKX917582:TKY917582 TBB917582:TBC917582 SRF917582:SRG917582 SHJ917582:SHK917582 RXN917582:RXO917582 RNR917582:RNS917582 RDV917582:RDW917582 QTZ917582:QUA917582 QKD917582:QKE917582 QAH917582:QAI917582 PQL917582:PQM917582 PGP917582:PGQ917582 OWT917582:OWU917582 OMX917582:OMY917582 ODB917582:ODC917582 NTF917582:NTG917582 NJJ917582:NJK917582 MZN917582:MZO917582 MPR917582:MPS917582 MFV917582:MFW917582 LVZ917582:LWA917582 LMD917582:LME917582 LCH917582:LCI917582 KSL917582:KSM917582 KIP917582:KIQ917582 JYT917582:JYU917582 JOX917582:JOY917582 JFB917582:JFC917582 IVF917582:IVG917582 ILJ917582:ILK917582 IBN917582:IBO917582 HRR917582:HRS917582 HHV917582:HHW917582 GXZ917582:GYA917582 GOD917582:GOE917582 GEH917582:GEI917582 FUL917582:FUM917582 FKP917582:FKQ917582 FAT917582:FAU917582 EQX917582:EQY917582 EHB917582:EHC917582 DXF917582:DXG917582 DNJ917582:DNK917582 DDN917582:DDO917582 CTR917582:CTS917582 CJV917582:CJW917582 BZZ917582:CAA917582 BQD917582:BQE917582 BGH917582:BGI917582 AWL917582:AWM917582 AMP917582:AMQ917582 ACT917582:ACU917582 SX917582:SY917582 JB917582:JC917582 WVN852046:WVO852046 WLR852046:WLS852046 WBV852046:WBW852046 VRZ852046:VSA852046 VID852046:VIE852046 UYH852046:UYI852046 UOL852046:UOM852046 UEP852046:UEQ852046 TUT852046:TUU852046 TKX852046:TKY852046 TBB852046:TBC852046 SRF852046:SRG852046 SHJ852046:SHK852046 RXN852046:RXO852046 RNR852046:RNS852046 RDV852046:RDW852046 QTZ852046:QUA852046 QKD852046:QKE852046 QAH852046:QAI852046 PQL852046:PQM852046 PGP852046:PGQ852046 OWT852046:OWU852046 OMX852046:OMY852046 ODB852046:ODC852046 NTF852046:NTG852046 NJJ852046:NJK852046 MZN852046:MZO852046 MPR852046:MPS852046 MFV852046:MFW852046 LVZ852046:LWA852046 LMD852046:LME852046 LCH852046:LCI852046 KSL852046:KSM852046 KIP852046:KIQ852046 JYT852046:JYU852046 JOX852046:JOY852046 JFB852046:JFC852046 IVF852046:IVG852046 ILJ852046:ILK852046 IBN852046:IBO852046 HRR852046:HRS852046 HHV852046:HHW852046 GXZ852046:GYA852046 GOD852046:GOE852046 GEH852046:GEI852046 FUL852046:FUM852046 FKP852046:FKQ852046 FAT852046:FAU852046 EQX852046:EQY852046 EHB852046:EHC852046 DXF852046:DXG852046 DNJ852046:DNK852046 DDN852046:DDO852046 CTR852046:CTS852046 CJV852046:CJW852046 BZZ852046:CAA852046 BQD852046:BQE852046 BGH852046:BGI852046 AWL852046:AWM852046 AMP852046:AMQ852046 ACT852046:ACU852046 SX852046:SY852046 JB852046:JC852046 WVN786510:WVO786510 WLR786510:WLS786510 WBV786510:WBW786510 VRZ786510:VSA786510 VID786510:VIE786510 UYH786510:UYI786510 UOL786510:UOM786510 UEP786510:UEQ786510 TUT786510:TUU786510 TKX786510:TKY786510 TBB786510:TBC786510 SRF786510:SRG786510 SHJ786510:SHK786510 RXN786510:RXO786510 RNR786510:RNS786510 RDV786510:RDW786510 QTZ786510:QUA786510 QKD786510:QKE786510 QAH786510:QAI786510 PQL786510:PQM786510 PGP786510:PGQ786510 OWT786510:OWU786510 OMX786510:OMY786510 ODB786510:ODC786510 NTF786510:NTG786510 NJJ786510:NJK786510 MZN786510:MZO786510 MPR786510:MPS786510 MFV786510:MFW786510 LVZ786510:LWA786510 LMD786510:LME786510 LCH786510:LCI786510 KSL786510:KSM786510 KIP786510:KIQ786510 JYT786510:JYU786510 JOX786510:JOY786510 JFB786510:JFC786510 IVF786510:IVG786510 ILJ786510:ILK786510 IBN786510:IBO786510 HRR786510:HRS786510 HHV786510:HHW786510 GXZ786510:GYA786510 GOD786510:GOE786510 GEH786510:GEI786510 FUL786510:FUM786510 FKP786510:FKQ786510 FAT786510:FAU786510 EQX786510:EQY786510 EHB786510:EHC786510 DXF786510:DXG786510 DNJ786510:DNK786510 DDN786510:DDO786510 CTR786510:CTS786510 CJV786510:CJW786510 BZZ786510:CAA786510 BQD786510:BQE786510 BGH786510:BGI786510 AWL786510:AWM786510 AMP786510:AMQ786510 ACT786510:ACU786510 SX786510:SY786510 JB786510:JC786510 WVN720974:WVO720974 WLR720974:WLS720974 WBV720974:WBW720974 VRZ720974:VSA720974 VID720974:VIE720974 UYH720974:UYI720974 UOL720974:UOM720974 UEP720974:UEQ720974 TUT720974:TUU720974 TKX720974:TKY720974 TBB720974:TBC720974 SRF720974:SRG720974 SHJ720974:SHK720974 RXN720974:RXO720974 RNR720974:RNS720974 RDV720974:RDW720974 QTZ720974:QUA720974 QKD720974:QKE720974 QAH720974:QAI720974 PQL720974:PQM720974 PGP720974:PGQ720974 OWT720974:OWU720974 OMX720974:OMY720974 ODB720974:ODC720974 NTF720974:NTG720974 NJJ720974:NJK720974 MZN720974:MZO720974 MPR720974:MPS720974 MFV720974:MFW720974 LVZ720974:LWA720974 LMD720974:LME720974 LCH720974:LCI720974 KSL720974:KSM720974 KIP720974:KIQ720974 JYT720974:JYU720974 JOX720974:JOY720974 JFB720974:JFC720974 IVF720974:IVG720974 ILJ720974:ILK720974 IBN720974:IBO720974 HRR720974:HRS720974 HHV720974:HHW720974 GXZ720974:GYA720974 GOD720974:GOE720974 GEH720974:GEI720974 FUL720974:FUM720974 FKP720974:FKQ720974 FAT720974:FAU720974 EQX720974:EQY720974 EHB720974:EHC720974 DXF720974:DXG720974 DNJ720974:DNK720974 DDN720974:DDO720974 CTR720974:CTS720974 CJV720974:CJW720974 BZZ720974:CAA720974 BQD720974:BQE720974 BGH720974:BGI720974 AWL720974:AWM720974 AMP720974:AMQ720974 ACT720974:ACU720974 SX720974:SY720974 JB720974:JC720974 WVN655438:WVO655438 WLR655438:WLS655438 WBV655438:WBW655438 VRZ655438:VSA655438 VID655438:VIE655438 UYH655438:UYI655438 UOL655438:UOM655438 UEP655438:UEQ655438 TUT655438:TUU655438 TKX655438:TKY655438 TBB655438:TBC655438 SRF655438:SRG655438 SHJ655438:SHK655438 RXN655438:RXO655438 RNR655438:RNS655438 RDV655438:RDW655438 QTZ655438:QUA655438 QKD655438:QKE655438 QAH655438:QAI655438 PQL655438:PQM655438 PGP655438:PGQ655438 OWT655438:OWU655438 OMX655438:OMY655438 ODB655438:ODC655438 NTF655438:NTG655438 NJJ655438:NJK655438 MZN655438:MZO655438 MPR655438:MPS655438 MFV655438:MFW655438 LVZ655438:LWA655438 LMD655438:LME655438 LCH655438:LCI655438 KSL655438:KSM655438 KIP655438:KIQ655438 JYT655438:JYU655438 JOX655438:JOY655438 JFB655438:JFC655438 IVF655438:IVG655438 ILJ655438:ILK655438 IBN655438:IBO655438 HRR655438:HRS655438 HHV655438:HHW655438 GXZ655438:GYA655438 GOD655438:GOE655438 GEH655438:GEI655438 FUL655438:FUM655438 FKP655438:FKQ655438 FAT655438:FAU655438 EQX655438:EQY655438 EHB655438:EHC655438 DXF655438:DXG655438 DNJ655438:DNK655438 DDN655438:DDO655438 CTR655438:CTS655438 CJV655438:CJW655438 BZZ655438:CAA655438 BQD655438:BQE655438 BGH655438:BGI655438 AWL655438:AWM655438 AMP655438:AMQ655438 ACT655438:ACU655438 SX655438:SY655438 JB655438:JC655438 WVN589902:WVO589902 WLR589902:WLS589902 WBV589902:WBW589902 VRZ589902:VSA589902 VID589902:VIE589902 UYH589902:UYI589902 UOL589902:UOM589902 UEP589902:UEQ589902 TUT589902:TUU589902 TKX589902:TKY589902 TBB589902:TBC589902 SRF589902:SRG589902 SHJ589902:SHK589902 RXN589902:RXO589902 RNR589902:RNS589902 RDV589902:RDW589902 QTZ589902:QUA589902 QKD589902:QKE589902 QAH589902:QAI589902 PQL589902:PQM589902 PGP589902:PGQ589902 OWT589902:OWU589902 OMX589902:OMY589902 ODB589902:ODC589902 NTF589902:NTG589902 NJJ589902:NJK589902 MZN589902:MZO589902 MPR589902:MPS589902 MFV589902:MFW589902 LVZ589902:LWA589902 LMD589902:LME589902 LCH589902:LCI589902 KSL589902:KSM589902 KIP589902:KIQ589902 JYT589902:JYU589902 JOX589902:JOY589902 JFB589902:JFC589902 IVF589902:IVG589902 ILJ589902:ILK589902 IBN589902:IBO589902 HRR589902:HRS589902 HHV589902:HHW589902 GXZ589902:GYA589902 GOD589902:GOE589902 GEH589902:GEI589902 FUL589902:FUM589902 FKP589902:FKQ589902 FAT589902:FAU589902 EQX589902:EQY589902 EHB589902:EHC589902 DXF589902:DXG589902 DNJ589902:DNK589902 DDN589902:DDO589902 CTR589902:CTS589902 CJV589902:CJW589902 BZZ589902:CAA589902 BQD589902:BQE589902 BGH589902:BGI589902 AWL589902:AWM589902 AMP589902:AMQ589902 ACT589902:ACU589902 SX589902:SY589902 JB589902:JC589902 WVN524366:WVO524366 WLR524366:WLS524366 WBV524366:WBW524366 VRZ524366:VSA524366 VID524366:VIE524366 UYH524366:UYI524366 UOL524366:UOM524366 UEP524366:UEQ524366 TUT524366:TUU524366 TKX524366:TKY524366 TBB524366:TBC524366 SRF524366:SRG524366 SHJ524366:SHK524366 RXN524366:RXO524366 RNR524366:RNS524366 RDV524366:RDW524366 QTZ524366:QUA524366 QKD524366:QKE524366 QAH524366:QAI524366 PQL524366:PQM524366 PGP524366:PGQ524366 OWT524366:OWU524366 OMX524366:OMY524366 ODB524366:ODC524366 NTF524366:NTG524366 NJJ524366:NJK524366 MZN524366:MZO524366 MPR524366:MPS524366 MFV524366:MFW524366 LVZ524366:LWA524366 LMD524366:LME524366 LCH524366:LCI524366 KSL524366:KSM524366 KIP524366:KIQ524366 JYT524366:JYU524366 JOX524366:JOY524366 JFB524366:JFC524366 IVF524366:IVG524366 ILJ524366:ILK524366 IBN524366:IBO524366 HRR524366:HRS524366 HHV524366:HHW524366 GXZ524366:GYA524366 GOD524366:GOE524366 GEH524366:GEI524366 FUL524366:FUM524366 FKP524366:FKQ524366 FAT524366:FAU524366 EQX524366:EQY524366 EHB524366:EHC524366 DXF524366:DXG524366 DNJ524366:DNK524366 DDN524366:DDO524366 CTR524366:CTS524366 CJV524366:CJW524366 BZZ524366:CAA524366 BQD524366:BQE524366 BGH524366:BGI524366 AWL524366:AWM524366 AMP524366:AMQ524366 ACT524366:ACU524366 SX524366:SY524366 JB524366:JC524366 WVN458830:WVO458830 WLR458830:WLS458830 WBV458830:WBW458830 VRZ458830:VSA458830 VID458830:VIE458830 UYH458830:UYI458830 UOL458830:UOM458830 UEP458830:UEQ458830 TUT458830:TUU458830 TKX458830:TKY458830 TBB458830:TBC458830 SRF458830:SRG458830 SHJ458830:SHK458830 RXN458830:RXO458830 RNR458830:RNS458830 RDV458830:RDW458830 QTZ458830:QUA458830 QKD458830:QKE458830 QAH458830:QAI458830 PQL458830:PQM458830 PGP458830:PGQ458830 OWT458830:OWU458830 OMX458830:OMY458830 ODB458830:ODC458830 NTF458830:NTG458830 NJJ458830:NJK458830 MZN458830:MZO458830 MPR458830:MPS458830 MFV458830:MFW458830 LVZ458830:LWA458830 LMD458830:LME458830 LCH458830:LCI458830 KSL458830:KSM458830 KIP458830:KIQ458830 JYT458830:JYU458830 JOX458830:JOY458830 JFB458830:JFC458830 IVF458830:IVG458830 ILJ458830:ILK458830 IBN458830:IBO458830 HRR458830:HRS458830 HHV458830:HHW458830 GXZ458830:GYA458830 GOD458830:GOE458830 GEH458830:GEI458830 FUL458830:FUM458830 FKP458830:FKQ458830 FAT458830:FAU458830 EQX458830:EQY458830 EHB458830:EHC458830 DXF458830:DXG458830 DNJ458830:DNK458830 DDN458830:DDO458830 CTR458830:CTS458830 CJV458830:CJW458830 BZZ458830:CAA458830 BQD458830:BQE458830 BGH458830:BGI458830 AWL458830:AWM458830 AMP458830:AMQ458830 ACT458830:ACU458830 SX458830:SY458830 JB458830:JC458830 WVN393294:WVO393294 WLR393294:WLS393294 WBV393294:WBW393294 VRZ393294:VSA393294 VID393294:VIE393294 UYH393294:UYI393294 UOL393294:UOM393294 UEP393294:UEQ393294 TUT393294:TUU393294 TKX393294:TKY393294 TBB393294:TBC393294 SRF393294:SRG393294 SHJ393294:SHK393294 RXN393294:RXO393294 RNR393294:RNS393294 RDV393294:RDW393294 QTZ393294:QUA393294 QKD393294:QKE393294 QAH393294:QAI393294 PQL393294:PQM393294 PGP393294:PGQ393294 OWT393294:OWU393294 OMX393294:OMY393294 ODB393294:ODC393294 NTF393294:NTG393294 NJJ393294:NJK393294 MZN393294:MZO393294 MPR393294:MPS393294 MFV393294:MFW393294 LVZ393294:LWA393294 LMD393294:LME393294 LCH393294:LCI393294 KSL393294:KSM393294 KIP393294:KIQ393294 JYT393294:JYU393294 JOX393294:JOY393294 JFB393294:JFC393294 IVF393294:IVG393294 ILJ393294:ILK393294 IBN393294:IBO393294 HRR393294:HRS393294 HHV393294:HHW393294 GXZ393294:GYA393294 GOD393294:GOE393294 GEH393294:GEI393294 FUL393294:FUM393294 FKP393294:FKQ393294 FAT393294:FAU393294 EQX393294:EQY393294 EHB393294:EHC393294 DXF393294:DXG393294 DNJ393294:DNK393294 DDN393294:DDO393294 CTR393294:CTS393294 CJV393294:CJW393294 BZZ393294:CAA393294 BQD393294:BQE393294 BGH393294:BGI393294 AWL393294:AWM393294 AMP393294:AMQ393294 ACT393294:ACU393294 SX393294:SY393294 JB393294:JC393294 WVN327758:WVO327758 WLR327758:WLS327758 WBV327758:WBW327758 VRZ327758:VSA327758 VID327758:VIE327758 UYH327758:UYI327758 UOL327758:UOM327758 UEP327758:UEQ327758 TUT327758:TUU327758 TKX327758:TKY327758 TBB327758:TBC327758 SRF327758:SRG327758 SHJ327758:SHK327758 RXN327758:RXO327758 RNR327758:RNS327758 RDV327758:RDW327758 QTZ327758:QUA327758 QKD327758:QKE327758 QAH327758:QAI327758 PQL327758:PQM327758 PGP327758:PGQ327758 OWT327758:OWU327758 OMX327758:OMY327758 ODB327758:ODC327758 NTF327758:NTG327758 NJJ327758:NJK327758 MZN327758:MZO327758 MPR327758:MPS327758 MFV327758:MFW327758 LVZ327758:LWA327758 LMD327758:LME327758 LCH327758:LCI327758 KSL327758:KSM327758 KIP327758:KIQ327758 JYT327758:JYU327758 JOX327758:JOY327758 JFB327758:JFC327758 IVF327758:IVG327758 ILJ327758:ILK327758 IBN327758:IBO327758 HRR327758:HRS327758 HHV327758:HHW327758 GXZ327758:GYA327758 GOD327758:GOE327758 GEH327758:GEI327758 FUL327758:FUM327758 FKP327758:FKQ327758 FAT327758:FAU327758 EQX327758:EQY327758 EHB327758:EHC327758 DXF327758:DXG327758 DNJ327758:DNK327758 DDN327758:DDO327758 CTR327758:CTS327758 CJV327758:CJW327758 BZZ327758:CAA327758 BQD327758:BQE327758 BGH327758:BGI327758 AWL327758:AWM327758 AMP327758:AMQ327758 ACT327758:ACU327758 SX327758:SY327758 JB327758:JC327758 WVN262222:WVO262222 WLR262222:WLS262222 WBV262222:WBW262222 VRZ262222:VSA262222 VID262222:VIE262222 UYH262222:UYI262222 UOL262222:UOM262222 UEP262222:UEQ262222 TUT262222:TUU262222 TKX262222:TKY262222 TBB262222:TBC262222 SRF262222:SRG262222 SHJ262222:SHK262222 RXN262222:RXO262222 RNR262222:RNS262222 RDV262222:RDW262222 QTZ262222:QUA262222 QKD262222:QKE262222 QAH262222:QAI262222 PQL262222:PQM262222 PGP262222:PGQ262222 OWT262222:OWU262222 OMX262222:OMY262222 ODB262222:ODC262222 NTF262222:NTG262222 NJJ262222:NJK262222 MZN262222:MZO262222 MPR262222:MPS262222 MFV262222:MFW262222 LVZ262222:LWA262222 LMD262222:LME262222 LCH262222:LCI262222 KSL262222:KSM262222 KIP262222:KIQ262222 JYT262222:JYU262222 JOX262222:JOY262222 JFB262222:JFC262222 IVF262222:IVG262222 ILJ262222:ILK262222 IBN262222:IBO262222 HRR262222:HRS262222 HHV262222:HHW262222 GXZ262222:GYA262222 GOD262222:GOE262222 GEH262222:GEI262222 FUL262222:FUM262222 FKP262222:FKQ262222 FAT262222:FAU262222 EQX262222:EQY262222 EHB262222:EHC262222 DXF262222:DXG262222 DNJ262222:DNK262222 DDN262222:DDO262222 CTR262222:CTS262222 CJV262222:CJW262222 BZZ262222:CAA262222 BQD262222:BQE262222 BGH262222:BGI262222 AWL262222:AWM262222 AMP262222:AMQ262222 ACT262222:ACU262222 SX262222:SY262222 JB262222:JC262222 WVN196686:WVO196686 WLR196686:WLS196686 WBV196686:WBW196686 VRZ196686:VSA196686 VID196686:VIE196686 UYH196686:UYI196686 UOL196686:UOM196686 UEP196686:UEQ196686 TUT196686:TUU196686 TKX196686:TKY196686 TBB196686:TBC196686 SRF196686:SRG196686 SHJ196686:SHK196686 RXN196686:RXO196686 RNR196686:RNS196686 RDV196686:RDW196686 QTZ196686:QUA196686 QKD196686:QKE196686 QAH196686:QAI196686 PQL196686:PQM196686 PGP196686:PGQ196686 OWT196686:OWU196686 OMX196686:OMY196686 ODB196686:ODC196686 NTF196686:NTG196686 NJJ196686:NJK196686 MZN196686:MZO196686 MPR196686:MPS196686 MFV196686:MFW196686 LVZ196686:LWA196686 LMD196686:LME196686 LCH196686:LCI196686 KSL196686:KSM196686 KIP196686:KIQ196686 JYT196686:JYU196686 JOX196686:JOY196686 JFB196686:JFC196686 IVF196686:IVG196686 ILJ196686:ILK196686 IBN196686:IBO196686 HRR196686:HRS196686 HHV196686:HHW196686 GXZ196686:GYA196686 GOD196686:GOE196686 GEH196686:GEI196686 FUL196686:FUM196686 FKP196686:FKQ196686 FAT196686:FAU196686 EQX196686:EQY196686 EHB196686:EHC196686 DXF196686:DXG196686 DNJ196686:DNK196686 DDN196686:DDO196686 CTR196686:CTS196686 CJV196686:CJW196686 BZZ196686:CAA196686 BQD196686:BQE196686 BGH196686:BGI196686 AWL196686:AWM196686 AMP196686:AMQ196686 ACT196686:ACU196686 SX196686:SY196686 JB196686:JC196686 WVN131150:WVO131150 WLR131150:WLS131150 WBV131150:WBW131150 VRZ131150:VSA131150 VID131150:VIE131150 UYH131150:UYI131150 UOL131150:UOM131150 UEP131150:UEQ131150 TUT131150:TUU131150 TKX131150:TKY131150 TBB131150:TBC131150 SRF131150:SRG131150 SHJ131150:SHK131150 RXN131150:RXO131150 RNR131150:RNS131150 RDV131150:RDW131150 QTZ131150:QUA131150 QKD131150:QKE131150 QAH131150:QAI131150 PQL131150:PQM131150 PGP131150:PGQ131150 OWT131150:OWU131150 OMX131150:OMY131150 ODB131150:ODC131150 NTF131150:NTG131150 NJJ131150:NJK131150 MZN131150:MZO131150 MPR131150:MPS131150 MFV131150:MFW131150 LVZ131150:LWA131150 LMD131150:LME131150 LCH131150:LCI131150 KSL131150:KSM131150 KIP131150:KIQ131150 JYT131150:JYU131150 JOX131150:JOY131150 JFB131150:JFC131150 IVF131150:IVG131150 ILJ131150:ILK131150 IBN131150:IBO131150 HRR131150:HRS131150 HHV131150:HHW131150 GXZ131150:GYA131150 GOD131150:GOE131150 GEH131150:GEI131150 FUL131150:FUM131150 FKP131150:FKQ131150 FAT131150:FAU131150 EQX131150:EQY131150 EHB131150:EHC131150 DXF131150:DXG131150 DNJ131150:DNK131150 DDN131150:DDO131150 CTR131150:CTS131150 CJV131150:CJW131150 BZZ131150:CAA131150 BQD131150:BQE131150 BGH131150:BGI131150 AWL131150:AWM131150 AMP131150:AMQ131150 ACT131150:ACU131150 SX131150:SY131150 JB131150:JC131150 WVN65614:WVO65614 WLR65614:WLS65614 WBV65614:WBW65614 VRZ65614:VSA65614 VID65614:VIE65614 UYH65614:UYI65614 UOL65614:UOM65614 UEP65614:UEQ65614 TUT65614:TUU65614 TKX65614:TKY65614 TBB65614:TBC65614 SRF65614:SRG65614 SHJ65614:SHK65614 RXN65614:RXO65614 RNR65614:RNS65614 RDV65614:RDW65614 QTZ65614:QUA65614 QKD65614:QKE65614 QAH65614:QAI65614 PQL65614:PQM65614 PGP65614:PGQ65614 OWT65614:OWU65614 OMX65614:OMY65614 ODB65614:ODC65614 NTF65614:NTG65614 NJJ65614:NJK65614 MZN65614:MZO65614 MPR65614:MPS65614 MFV65614:MFW65614 LVZ65614:LWA65614 LMD65614:LME65614 LCH65614:LCI65614 KSL65614:KSM65614 KIP65614:KIQ65614 JYT65614:JYU65614 JOX65614:JOY65614 JFB65614:JFC65614 IVF65614:IVG65614 ILJ65614:ILK65614 IBN65614:IBO65614 HRR65614:HRS65614 HHV65614:HHW65614 GXZ65614:GYA65614 GOD65614:GOE65614 GEH65614:GEI65614 FUL65614:FUM65614 FKP65614:FKQ65614 FAT65614:FAU65614 EQX65614:EQY65614 EHB65614:EHC65614 DXF65614:DXG65614 DNJ65614:DNK65614 DDN65614:DDO65614 CTR65614:CTS65614 CJV65614:CJW65614 BZZ65614:CAA65614 BQD65614:BQE65614 BGH65614:BGI65614 AWL65614:AWM65614 AMP65614:AMQ65614 ACT65614:ACU65614 SX65614:SY65614 JB65614:JC65614 L65614 L131150 L196686 L262222 L327758 L393294 L458830 L524366 L589902 L655438 L720974 L786510 L852046 L917582 L983118 WVT983124:WVT983173 WLX983124:WLX983173 WCB983124:WCB983173 VSF983124:VSF983173 VIJ983124:VIJ983173 UYN983124:UYN983173 UOR983124:UOR983173 UEV983124:UEV983173 TUZ983124:TUZ983173 TLD983124:TLD983173 TBH983124:TBH983173 SRL983124:SRL983173 SHP983124:SHP983173 RXT983124:RXT983173 RNX983124:RNX983173 REB983124:REB983173 QUF983124:QUF983173 QKJ983124:QKJ983173 QAN983124:QAN983173 PQR983124:PQR983173 PGV983124:PGV983173 OWZ983124:OWZ983173 OND983124:OND983173 ODH983124:ODH983173 NTL983124:NTL983173 NJP983124:NJP983173 MZT983124:MZT983173 MPX983124:MPX983173 MGB983124:MGB983173 LWF983124:LWF983173 LMJ983124:LMJ983173 LCN983124:LCN983173 KSR983124:KSR983173 KIV983124:KIV983173 JYZ983124:JYZ983173 JPD983124:JPD983173 JFH983124:JFH983173 IVL983124:IVL983173 ILP983124:ILP983173 IBT983124:IBT983173 HRX983124:HRX983173 HIB983124:HIB983173 GYF983124:GYF983173 GOJ983124:GOJ983173 GEN983124:GEN983173 FUR983124:FUR983173 FKV983124:FKV983173 FAZ983124:FAZ983173 ERD983124:ERD983173 EHH983124:EHH983173 DXL983124:DXL983173 DNP983124:DNP983173 DDT983124:DDT983173 CTX983124:CTX983173 CKB983124:CKB983173 CAF983124:CAF983173 BQJ983124:BQJ983173 BGN983124:BGN983173 AWR983124:AWR983173 AMV983124:AMV983173 ACZ983124:ACZ983173 TD983124:TD983173 JH983124:JH983173 WVT917588:WVT917637 WLX917588:WLX917637 WCB917588:WCB917637 VSF917588:VSF917637 VIJ917588:VIJ917637 UYN917588:UYN917637 UOR917588:UOR917637 UEV917588:UEV917637 TUZ917588:TUZ917637 TLD917588:TLD917637 TBH917588:TBH917637 SRL917588:SRL917637 SHP917588:SHP917637 RXT917588:RXT917637 RNX917588:RNX917637 REB917588:REB917637 QUF917588:QUF917637 QKJ917588:QKJ917637 QAN917588:QAN917637 PQR917588:PQR917637 PGV917588:PGV917637 OWZ917588:OWZ917637 OND917588:OND917637 ODH917588:ODH917637 NTL917588:NTL917637 NJP917588:NJP917637 MZT917588:MZT917637 MPX917588:MPX917637 MGB917588:MGB917637 LWF917588:LWF917637 LMJ917588:LMJ917637 LCN917588:LCN917637 KSR917588:KSR917637 KIV917588:KIV917637 JYZ917588:JYZ917637 JPD917588:JPD917637 JFH917588:JFH917637 IVL917588:IVL917637 ILP917588:ILP917637 IBT917588:IBT917637 HRX917588:HRX917637 HIB917588:HIB917637 GYF917588:GYF917637 GOJ917588:GOJ917637 GEN917588:GEN917637 FUR917588:FUR917637 FKV917588:FKV917637 FAZ917588:FAZ917637 ERD917588:ERD917637 EHH917588:EHH917637 DXL917588:DXL917637 DNP917588:DNP917637 DDT917588:DDT917637 CTX917588:CTX917637 CKB917588:CKB917637 CAF917588:CAF917637 BQJ917588:BQJ917637 BGN917588:BGN917637 AWR917588:AWR917637 AMV917588:AMV917637 ACZ917588:ACZ917637 TD917588:TD917637 JH917588:JH917637 WVT852052:WVT852101 WLX852052:WLX852101 WCB852052:WCB852101 VSF852052:VSF852101 VIJ852052:VIJ852101 UYN852052:UYN852101 UOR852052:UOR852101 UEV852052:UEV852101 TUZ852052:TUZ852101 TLD852052:TLD852101 TBH852052:TBH852101 SRL852052:SRL852101 SHP852052:SHP852101 RXT852052:RXT852101 RNX852052:RNX852101 REB852052:REB852101 QUF852052:QUF852101 QKJ852052:QKJ852101 QAN852052:QAN852101 PQR852052:PQR852101 PGV852052:PGV852101 OWZ852052:OWZ852101 OND852052:OND852101 ODH852052:ODH852101 NTL852052:NTL852101 NJP852052:NJP852101 MZT852052:MZT852101 MPX852052:MPX852101 MGB852052:MGB852101 LWF852052:LWF852101 LMJ852052:LMJ852101 LCN852052:LCN852101 KSR852052:KSR852101 KIV852052:KIV852101 JYZ852052:JYZ852101 JPD852052:JPD852101 JFH852052:JFH852101 IVL852052:IVL852101 ILP852052:ILP852101 IBT852052:IBT852101 HRX852052:HRX852101 HIB852052:HIB852101 GYF852052:GYF852101 GOJ852052:GOJ852101 GEN852052:GEN852101 FUR852052:FUR852101 FKV852052:FKV852101 FAZ852052:FAZ852101 ERD852052:ERD852101 EHH852052:EHH852101 DXL852052:DXL852101 DNP852052:DNP852101 DDT852052:DDT852101 CTX852052:CTX852101 CKB852052:CKB852101 CAF852052:CAF852101 BQJ852052:BQJ852101 BGN852052:BGN852101 AWR852052:AWR852101 AMV852052:AMV852101 ACZ852052:ACZ852101 TD852052:TD852101 JH852052:JH852101 WVT786516:WVT786565 WLX786516:WLX786565 WCB786516:WCB786565 VSF786516:VSF786565 VIJ786516:VIJ786565 UYN786516:UYN786565 UOR786516:UOR786565 UEV786516:UEV786565 TUZ786516:TUZ786565 TLD786516:TLD786565 TBH786516:TBH786565 SRL786516:SRL786565 SHP786516:SHP786565 RXT786516:RXT786565 RNX786516:RNX786565 REB786516:REB786565 QUF786516:QUF786565 QKJ786516:QKJ786565 QAN786516:QAN786565 PQR786516:PQR786565 PGV786516:PGV786565 OWZ786516:OWZ786565 OND786516:OND786565 ODH786516:ODH786565 NTL786516:NTL786565 NJP786516:NJP786565 MZT786516:MZT786565 MPX786516:MPX786565 MGB786516:MGB786565 LWF786516:LWF786565 LMJ786516:LMJ786565 LCN786516:LCN786565 KSR786516:KSR786565 KIV786516:KIV786565 JYZ786516:JYZ786565 JPD786516:JPD786565 JFH786516:JFH786565 IVL786516:IVL786565 ILP786516:ILP786565 IBT786516:IBT786565 HRX786516:HRX786565 HIB786516:HIB786565 GYF786516:GYF786565 GOJ786516:GOJ786565 GEN786516:GEN786565 FUR786516:FUR786565 FKV786516:FKV786565 FAZ786516:FAZ786565 ERD786516:ERD786565 EHH786516:EHH786565 DXL786516:DXL786565 DNP786516:DNP786565 DDT786516:DDT786565 CTX786516:CTX786565 CKB786516:CKB786565 CAF786516:CAF786565 BQJ786516:BQJ786565 BGN786516:BGN786565 AWR786516:AWR786565 AMV786516:AMV786565 ACZ786516:ACZ786565 TD786516:TD786565 JH786516:JH786565 WVT720980:WVT721029 WLX720980:WLX721029 WCB720980:WCB721029 VSF720980:VSF721029 VIJ720980:VIJ721029 UYN720980:UYN721029 UOR720980:UOR721029 UEV720980:UEV721029 TUZ720980:TUZ721029 TLD720980:TLD721029 TBH720980:TBH721029 SRL720980:SRL721029 SHP720980:SHP721029 RXT720980:RXT721029 RNX720980:RNX721029 REB720980:REB721029 QUF720980:QUF721029 QKJ720980:QKJ721029 QAN720980:QAN721029 PQR720980:PQR721029 PGV720980:PGV721029 OWZ720980:OWZ721029 OND720980:OND721029 ODH720980:ODH721029 NTL720980:NTL721029 NJP720980:NJP721029 MZT720980:MZT721029 MPX720980:MPX721029 MGB720980:MGB721029 LWF720980:LWF721029 LMJ720980:LMJ721029 LCN720980:LCN721029 KSR720980:KSR721029 KIV720980:KIV721029 JYZ720980:JYZ721029 JPD720980:JPD721029 JFH720980:JFH721029 IVL720980:IVL721029 ILP720980:ILP721029 IBT720980:IBT721029 HRX720980:HRX721029 HIB720980:HIB721029 GYF720980:GYF721029 GOJ720980:GOJ721029 GEN720980:GEN721029 FUR720980:FUR721029 FKV720980:FKV721029 FAZ720980:FAZ721029 ERD720980:ERD721029 EHH720980:EHH721029 DXL720980:DXL721029 DNP720980:DNP721029 DDT720980:DDT721029 CTX720980:CTX721029 CKB720980:CKB721029 CAF720980:CAF721029 BQJ720980:BQJ721029 BGN720980:BGN721029 AWR720980:AWR721029 AMV720980:AMV721029 ACZ720980:ACZ721029 TD720980:TD721029 JH720980:JH721029 WVT655444:WVT655493 WLX655444:WLX655493 WCB655444:WCB655493 VSF655444:VSF655493 VIJ655444:VIJ655493 UYN655444:UYN655493 UOR655444:UOR655493 UEV655444:UEV655493 TUZ655444:TUZ655493 TLD655444:TLD655493 TBH655444:TBH655493 SRL655444:SRL655493 SHP655444:SHP655493 RXT655444:RXT655493 RNX655444:RNX655493 REB655444:REB655493 QUF655444:QUF655493 QKJ655444:QKJ655493 QAN655444:QAN655493 PQR655444:PQR655493 PGV655444:PGV655493 OWZ655444:OWZ655493 OND655444:OND655493 ODH655444:ODH655493 NTL655444:NTL655493 NJP655444:NJP655493 MZT655444:MZT655493 MPX655444:MPX655493 MGB655444:MGB655493 LWF655444:LWF655493 LMJ655444:LMJ655493 LCN655444:LCN655493 KSR655444:KSR655493 KIV655444:KIV655493 JYZ655444:JYZ655493 JPD655444:JPD655493 JFH655444:JFH655493 IVL655444:IVL655493 ILP655444:ILP655493 IBT655444:IBT655493 HRX655444:HRX655493 HIB655444:HIB655493 GYF655444:GYF655493 GOJ655444:GOJ655493 GEN655444:GEN655493 FUR655444:FUR655493 FKV655444:FKV655493 FAZ655444:FAZ655493 ERD655444:ERD655493 EHH655444:EHH655493 DXL655444:DXL655493 DNP655444:DNP655493 DDT655444:DDT655493 CTX655444:CTX655493 CKB655444:CKB655493 CAF655444:CAF655493 BQJ655444:BQJ655493 BGN655444:BGN655493 AWR655444:AWR655493 AMV655444:AMV655493 ACZ655444:ACZ655493 TD655444:TD655493 JH655444:JH655493 WVT589908:WVT589957 WLX589908:WLX589957 WCB589908:WCB589957 VSF589908:VSF589957 VIJ589908:VIJ589957 UYN589908:UYN589957 UOR589908:UOR589957 UEV589908:UEV589957 TUZ589908:TUZ589957 TLD589908:TLD589957 TBH589908:TBH589957 SRL589908:SRL589957 SHP589908:SHP589957 RXT589908:RXT589957 RNX589908:RNX589957 REB589908:REB589957 QUF589908:QUF589957 QKJ589908:QKJ589957 QAN589908:QAN589957 PQR589908:PQR589957 PGV589908:PGV589957 OWZ589908:OWZ589957 OND589908:OND589957 ODH589908:ODH589957 NTL589908:NTL589957 NJP589908:NJP589957 MZT589908:MZT589957 MPX589908:MPX589957 MGB589908:MGB589957 LWF589908:LWF589957 LMJ589908:LMJ589957 LCN589908:LCN589957 KSR589908:KSR589957 KIV589908:KIV589957 JYZ589908:JYZ589957 JPD589908:JPD589957 JFH589908:JFH589957 IVL589908:IVL589957 ILP589908:ILP589957 IBT589908:IBT589957 HRX589908:HRX589957 HIB589908:HIB589957 GYF589908:GYF589957 GOJ589908:GOJ589957 GEN589908:GEN589957 FUR589908:FUR589957 FKV589908:FKV589957 FAZ589908:FAZ589957 ERD589908:ERD589957 EHH589908:EHH589957 DXL589908:DXL589957 DNP589908:DNP589957 DDT589908:DDT589957 CTX589908:CTX589957 CKB589908:CKB589957 CAF589908:CAF589957 BQJ589908:BQJ589957 BGN589908:BGN589957 AWR589908:AWR589957 AMV589908:AMV589957 ACZ589908:ACZ589957 TD589908:TD589957 JH589908:JH589957 WVT524372:WVT524421 WLX524372:WLX524421 WCB524372:WCB524421 VSF524372:VSF524421 VIJ524372:VIJ524421 UYN524372:UYN524421 UOR524372:UOR524421 UEV524372:UEV524421 TUZ524372:TUZ524421 TLD524372:TLD524421 TBH524372:TBH524421 SRL524372:SRL524421 SHP524372:SHP524421 RXT524372:RXT524421 RNX524372:RNX524421 REB524372:REB524421 QUF524372:QUF524421 QKJ524372:QKJ524421 QAN524372:QAN524421 PQR524372:PQR524421 PGV524372:PGV524421 OWZ524372:OWZ524421 OND524372:OND524421 ODH524372:ODH524421 NTL524372:NTL524421 NJP524372:NJP524421 MZT524372:MZT524421 MPX524372:MPX524421 MGB524372:MGB524421 LWF524372:LWF524421 LMJ524372:LMJ524421 LCN524372:LCN524421 KSR524372:KSR524421 KIV524372:KIV524421 JYZ524372:JYZ524421 JPD524372:JPD524421 JFH524372:JFH524421 IVL524372:IVL524421 ILP524372:ILP524421 IBT524372:IBT524421 HRX524372:HRX524421 HIB524372:HIB524421 GYF524372:GYF524421 GOJ524372:GOJ524421 GEN524372:GEN524421 FUR524372:FUR524421 FKV524372:FKV524421 FAZ524372:FAZ524421 ERD524372:ERD524421 EHH524372:EHH524421 DXL524372:DXL524421 DNP524372:DNP524421 DDT524372:DDT524421 CTX524372:CTX524421 CKB524372:CKB524421 CAF524372:CAF524421 BQJ524372:BQJ524421 BGN524372:BGN524421 AWR524372:AWR524421 AMV524372:AMV524421 ACZ524372:ACZ524421 TD524372:TD524421 JH524372:JH524421 WVT458836:WVT458885 WLX458836:WLX458885 WCB458836:WCB458885 VSF458836:VSF458885 VIJ458836:VIJ458885 UYN458836:UYN458885 UOR458836:UOR458885 UEV458836:UEV458885 TUZ458836:TUZ458885 TLD458836:TLD458885 TBH458836:TBH458885 SRL458836:SRL458885 SHP458836:SHP458885 RXT458836:RXT458885 RNX458836:RNX458885 REB458836:REB458885 QUF458836:QUF458885 QKJ458836:QKJ458885 QAN458836:QAN458885 PQR458836:PQR458885 PGV458836:PGV458885 OWZ458836:OWZ458885 OND458836:OND458885 ODH458836:ODH458885 NTL458836:NTL458885 NJP458836:NJP458885 MZT458836:MZT458885 MPX458836:MPX458885 MGB458836:MGB458885 LWF458836:LWF458885 LMJ458836:LMJ458885 LCN458836:LCN458885 KSR458836:KSR458885 KIV458836:KIV458885 JYZ458836:JYZ458885 JPD458836:JPD458885 JFH458836:JFH458885 IVL458836:IVL458885 ILP458836:ILP458885 IBT458836:IBT458885 HRX458836:HRX458885 HIB458836:HIB458885 GYF458836:GYF458885 GOJ458836:GOJ458885 GEN458836:GEN458885 FUR458836:FUR458885 FKV458836:FKV458885 FAZ458836:FAZ458885 ERD458836:ERD458885 EHH458836:EHH458885 DXL458836:DXL458885 DNP458836:DNP458885 DDT458836:DDT458885 CTX458836:CTX458885 CKB458836:CKB458885 CAF458836:CAF458885 BQJ458836:BQJ458885 BGN458836:BGN458885 AWR458836:AWR458885 AMV458836:AMV458885 ACZ458836:ACZ458885 TD458836:TD458885 JH458836:JH458885 WVT393300:WVT393349 WLX393300:WLX393349 WCB393300:WCB393349 VSF393300:VSF393349 VIJ393300:VIJ393349 UYN393300:UYN393349 UOR393300:UOR393349 UEV393300:UEV393349 TUZ393300:TUZ393349 TLD393300:TLD393349 TBH393300:TBH393349 SRL393300:SRL393349 SHP393300:SHP393349 RXT393300:RXT393349 RNX393300:RNX393349 REB393300:REB393349 QUF393300:QUF393349 QKJ393300:QKJ393349 QAN393300:QAN393349 PQR393300:PQR393349 PGV393300:PGV393349 OWZ393300:OWZ393349 OND393300:OND393349 ODH393300:ODH393349 NTL393300:NTL393349 NJP393300:NJP393349 MZT393300:MZT393349 MPX393300:MPX393349 MGB393300:MGB393349 LWF393300:LWF393349 LMJ393300:LMJ393349 LCN393300:LCN393349 KSR393300:KSR393349 KIV393300:KIV393349 JYZ393300:JYZ393349 JPD393300:JPD393349 JFH393300:JFH393349 IVL393300:IVL393349 ILP393300:ILP393349 IBT393300:IBT393349 HRX393300:HRX393349 HIB393300:HIB393349 GYF393300:GYF393349 GOJ393300:GOJ393349 GEN393300:GEN393349 FUR393300:FUR393349 FKV393300:FKV393349 FAZ393300:FAZ393349 ERD393300:ERD393349 EHH393300:EHH393349 DXL393300:DXL393349 DNP393300:DNP393349 DDT393300:DDT393349 CTX393300:CTX393349 CKB393300:CKB393349 CAF393300:CAF393349 BQJ393300:BQJ393349 BGN393300:BGN393349 AWR393300:AWR393349 AMV393300:AMV393349 ACZ393300:ACZ393349 TD393300:TD393349 JH393300:JH393349 WVT327764:WVT327813 WLX327764:WLX327813 WCB327764:WCB327813 VSF327764:VSF327813 VIJ327764:VIJ327813 UYN327764:UYN327813 UOR327764:UOR327813 UEV327764:UEV327813 TUZ327764:TUZ327813 TLD327764:TLD327813 TBH327764:TBH327813 SRL327764:SRL327813 SHP327764:SHP327813 RXT327764:RXT327813 RNX327764:RNX327813 REB327764:REB327813 QUF327764:QUF327813 QKJ327764:QKJ327813 QAN327764:QAN327813 PQR327764:PQR327813 PGV327764:PGV327813 OWZ327764:OWZ327813 OND327764:OND327813 ODH327764:ODH327813 NTL327764:NTL327813 NJP327764:NJP327813 MZT327764:MZT327813 MPX327764:MPX327813 MGB327764:MGB327813 LWF327764:LWF327813 LMJ327764:LMJ327813 LCN327764:LCN327813 KSR327764:KSR327813 KIV327764:KIV327813 JYZ327764:JYZ327813 JPD327764:JPD327813 JFH327764:JFH327813 IVL327764:IVL327813 ILP327764:ILP327813 IBT327764:IBT327813 HRX327764:HRX327813 HIB327764:HIB327813 GYF327764:GYF327813 GOJ327764:GOJ327813 GEN327764:GEN327813 FUR327764:FUR327813 FKV327764:FKV327813 FAZ327764:FAZ327813 ERD327764:ERD327813 EHH327764:EHH327813 DXL327764:DXL327813 DNP327764:DNP327813 DDT327764:DDT327813 CTX327764:CTX327813 CKB327764:CKB327813 CAF327764:CAF327813 BQJ327764:BQJ327813 BGN327764:BGN327813 AWR327764:AWR327813 AMV327764:AMV327813 ACZ327764:ACZ327813 TD327764:TD327813 JH327764:JH327813 WVT262228:WVT262277 WLX262228:WLX262277 WCB262228:WCB262277 VSF262228:VSF262277 VIJ262228:VIJ262277 UYN262228:UYN262277 UOR262228:UOR262277 UEV262228:UEV262277 TUZ262228:TUZ262277 TLD262228:TLD262277 TBH262228:TBH262277 SRL262228:SRL262277 SHP262228:SHP262277 RXT262228:RXT262277 RNX262228:RNX262277 REB262228:REB262277 QUF262228:QUF262277 QKJ262228:QKJ262277 QAN262228:QAN262277 PQR262228:PQR262277 PGV262228:PGV262277 OWZ262228:OWZ262277 OND262228:OND262277 ODH262228:ODH262277 NTL262228:NTL262277 NJP262228:NJP262277 MZT262228:MZT262277 MPX262228:MPX262277 MGB262228:MGB262277 LWF262228:LWF262277 LMJ262228:LMJ262277 LCN262228:LCN262277 KSR262228:KSR262277 KIV262228:KIV262277 JYZ262228:JYZ262277 JPD262228:JPD262277 JFH262228:JFH262277 IVL262228:IVL262277 ILP262228:ILP262277 IBT262228:IBT262277 HRX262228:HRX262277 HIB262228:HIB262277 GYF262228:GYF262277 GOJ262228:GOJ262277 GEN262228:GEN262277 FUR262228:FUR262277 FKV262228:FKV262277 FAZ262228:FAZ262277 ERD262228:ERD262277 EHH262228:EHH262277 DXL262228:DXL262277 DNP262228:DNP262277 DDT262228:DDT262277 CTX262228:CTX262277 CKB262228:CKB262277 CAF262228:CAF262277 BQJ262228:BQJ262277 BGN262228:BGN262277 AWR262228:AWR262277 AMV262228:AMV262277 ACZ262228:ACZ262277 TD262228:TD262277 JH262228:JH262277 WVT196692:WVT196741 WLX196692:WLX196741 WCB196692:WCB196741 VSF196692:VSF196741 VIJ196692:VIJ196741 UYN196692:UYN196741 UOR196692:UOR196741 UEV196692:UEV196741 TUZ196692:TUZ196741 TLD196692:TLD196741 TBH196692:TBH196741 SRL196692:SRL196741 SHP196692:SHP196741 RXT196692:RXT196741 RNX196692:RNX196741 REB196692:REB196741 QUF196692:QUF196741 QKJ196692:QKJ196741 QAN196692:QAN196741 PQR196692:PQR196741 PGV196692:PGV196741 OWZ196692:OWZ196741 OND196692:OND196741 ODH196692:ODH196741 NTL196692:NTL196741 NJP196692:NJP196741 MZT196692:MZT196741 MPX196692:MPX196741 MGB196692:MGB196741 LWF196692:LWF196741 LMJ196692:LMJ196741 LCN196692:LCN196741 KSR196692:KSR196741 KIV196692:KIV196741 JYZ196692:JYZ196741 JPD196692:JPD196741 JFH196692:JFH196741 IVL196692:IVL196741 ILP196692:ILP196741 IBT196692:IBT196741 HRX196692:HRX196741 HIB196692:HIB196741 GYF196692:GYF196741 GOJ196692:GOJ196741 GEN196692:GEN196741 FUR196692:FUR196741 FKV196692:FKV196741 FAZ196692:FAZ196741 ERD196692:ERD196741 EHH196692:EHH196741 DXL196692:DXL196741 DNP196692:DNP196741 DDT196692:DDT196741 CTX196692:CTX196741 CKB196692:CKB196741 CAF196692:CAF196741 BQJ196692:BQJ196741 BGN196692:BGN196741 AWR196692:AWR196741 AMV196692:AMV196741 ACZ196692:ACZ196741 TD196692:TD196741 JH196692:JH196741 WVT131156:WVT131205 WLX131156:WLX131205 WCB131156:WCB131205 VSF131156:VSF131205 VIJ131156:VIJ131205 UYN131156:UYN131205 UOR131156:UOR131205 UEV131156:UEV131205 TUZ131156:TUZ131205 TLD131156:TLD131205 TBH131156:TBH131205 SRL131156:SRL131205 SHP131156:SHP131205 RXT131156:RXT131205 RNX131156:RNX131205 REB131156:REB131205 QUF131156:QUF131205 QKJ131156:QKJ131205 QAN131156:QAN131205 PQR131156:PQR131205 PGV131156:PGV131205 OWZ131156:OWZ131205 OND131156:OND131205 ODH131156:ODH131205 NTL131156:NTL131205 NJP131156:NJP131205 MZT131156:MZT131205 MPX131156:MPX131205 MGB131156:MGB131205 LWF131156:LWF131205 LMJ131156:LMJ131205 LCN131156:LCN131205 KSR131156:KSR131205 KIV131156:KIV131205 JYZ131156:JYZ131205 JPD131156:JPD131205 JFH131156:JFH131205 IVL131156:IVL131205 ILP131156:ILP131205 IBT131156:IBT131205 HRX131156:HRX131205 HIB131156:HIB131205 GYF131156:GYF131205 GOJ131156:GOJ131205 GEN131156:GEN131205 FUR131156:FUR131205 FKV131156:FKV131205 FAZ131156:FAZ131205 ERD131156:ERD131205 EHH131156:EHH131205 DXL131156:DXL131205 DNP131156:DNP131205 DDT131156:DDT131205 CTX131156:CTX131205 CKB131156:CKB131205 CAF131156:CAF131205 BQJ131156:BQJ131205 BGN131156:BGN131205 AWR131156:AWR131205 AMV131156:AMV131205 ACZ131156:ACZ131205 TD131156:TD131205 JH131156:JH131205 WVT65620:WVT65669 WLX65620:WLX65669 WCB65620:WCB65669 VSF65620:VSF65669 VIJ65620:VIJ65669 UYN65620:UYN65669 UOR65620:UOR65669 UEV65620:UEV65669 TUZ65620:TUZ65669 TLD65620:TLD65669 TBH65620:TBH65669 SRL65620:SRL65669 SHP65620:SHP65669 RXT65620:RXT65669 RNX65620:RNX65669 REB65620:REB65669 QUF65620:QUF65669 QKJ65620:QKJ65669 QAN65620:QAN65669 PQR65620:PQR65669 PGV65620:PGV65669 OWZ65620:OWZ65669 OND65620:OND65669 ODH65620:ODH65669 NTL65620:NTL65669 NJP65620:NJP65669 MZT65620:MZT65669 MPX65620:MPX65669 MGB65620:MGB65669 LWF65620:LWF65669 LMJ65620:LMJ65669 LCN65620:LCN65669 KSR65620:KSR65669 KIV65620:KIV65669 JYZ65620:JYZ65669 JPD65620:JPD65669 JFH65620:JFH65669 IVL65620:IVL65669 ILP65620:ILP65669 IBT65620:IBT65669 HRX65620:HRX65669 HIB65620:HIB65669 GYF65620:GYF65669 GOJ65620:GOJ65669 GEN65620:GEN65669 FUR65620:FUR65669 FKV65620:FKV65669 FAZ65620:FAZ65669 ERD65620:ERD65669 EHH65620:EHH65669 DXL65620:DXL65669 DNP65620:DNP65669 DDT65620:DDT65669 CTX65620:CTX65669 CKB65620:CKB65669 CAF65620:CAF65669 BQJ65620:BQJ65669 BGN65620:BGN65669 AWR65620:AWR65669 AMV65620:AMV65669 ACZ65620:ACZ65669 TD65620:TD65669 JH65620:JH65669 WVM983124:WVN983173 WLQ983124:WLR983173 WBU983124:WBV983173 VRY983124:VRZ983173 VIC983124:VID983173 UYG983124:UYH983173 UOK983124:UOL983173 UEO983124:UEP983173 TUS983124:TUT983173 TKW983124:TKX983173 TBA983124:TBB983173 SRE983124:SRF983173 SHI983124:SHJ983173 RXM983124:RXN983173 RNQ983124:RNR983173 RDU983124:RDV983173 QTY983124:QTZ983173 QKC983124:QKD983173 QAG983124:QAH983173 PQK983124:PQL983173 PGO983124:PGP983173 OWS983124:OWT983173 OMW983124:OMX983173 ODA983124:ODB983173 NTE983124:NTF983173 NJI983124:NJJ983173 MZM983124:MZN983173 MPQ983124:MPR983173 MFU983124:MFV983173 LVY983124:LVZ983173 LMC983124:LMD983173 LCG983124:LCH983173 KSK983124:KSL983173 KIO983124:KIP983173 JYS983124:JYT983173 JOW983124:JOX983173 JFA983124:JFB983173 IVE983124:IVF983173 ILI983124:ILJ983173 IBM983124:IBN983173 HRQ983124:HRR983173 HHU983124:HHV983173 GXY983124:GXZ983173 GOC983124:GOD983173 GEG983124:GEH983173 FUK983124:FUL983173 FKO983124:FKP983173 FAS983124:FAT983173 EQW983124:EQX983173 EHA983124:EHB983173 DXE983124:DXF983173 DNI983124:DNJ983173 DDM983124:DDN983173 CTQ983124:CTR983173 CJU983124:CJV983173 BZY983124:BZZ983173 BQC983124:BQD983173 BGG983124:BGH983173 AWK983124:AWL983173 AMO983124:AMP983173 ACS983124:ACT983173 SW983124:SX983173 JA983124:JB983173 WVM917588:WVN917637 WLQ917588:WLR917637 WBU917588:WBV917637 VRY917588:VRZ917637 VIC917588:VID917637 UYG917588:UYH917637 UOK917588:UOL917637 UEO917588:UEP917637 TUS917588:TUT917637 TKW917588:TKX917637 TBA917588:TBB917637 SRE917588:SRF917637 SHI917588:SHJ917637 RXM917588:RXN917637 RNQ917588:RNR917637 RDU917588:RDV917637 QTY917588:QTZ917637 QKC917588:QKD917637 QAG917588:QAH917637 PQK917588:PQL917637 PGO917588:PGP917637 OWS917588:OWT917637 OMW917588:OMX917637 ODA917588:ODB917637 NTE917588:NTF917637 NJI917588:NJJ917637 MZM917588:MZN917637 MPQ917588:MPR917637 MFU917588:MFV917637 LVY917588:LVZ917637 LMC917588:LMD917637 LCG917588:LCH917637 KSK917588:KSL917637 KIO917588:KIP917637 JYS917588:JYT917637 JOW917588:JOX917637 JFA917588:JFB917637 IVE917588:IVF917637 ILI917588:ILJ917637 IBM917588:IBN917637 HRQ917588:HRR917637 HHU917588:HHV917637 GXY917588:GXZ917637 GOC917588:GOD917637 GEG917588:GEH917637 FUK917588:FUL917637 FKO917588:FKP917637 FAS917588:FAT917637 EQW917588:EQX917637 EHA917588:EHB917637 DXE917588:DXF917637 DNI917588:DNJ917637 DDM917588:DDN917637 CTQ917588:CTR917637 CJU917588:CJV917637 BZY917588:BZZ917637 BQC917588:BQD917637 BGG917588:BGH917637 AWK917588:AWL917637 AMO917588:AMP917637 ACS917588:ACT917637 SW917588:SX917637 JA917588:JB917637 WVM852052:WVN852101 WLQ852052:WLR852101 WBU852052:WBV852101 VRY852052:VRZ852101 VIC852052:VID852101 UYG852052:UYH852101 UOK852052:UOL852101 UEO852052:UEP852101 TUS852052:TUT852101 TKW852052:TKX852101 TBA852052:TBB852101 SRE852052:SRF852101 SHI852052:SHJ852101 RXM852052:RXN852101 RNQ852052:RNR852101 RDU852052:RDV852101 QTY852052:QTZ852101 QKC852052:QKD852101 QAG852052:QAH852101 PQK852052:PQL852101 PGO852052:PGP852101 OWS852052:OWT852101 OMW852052:OMX852101 ODA852052:ODB852101 NTE852052:NTF852101 NJI852052:NJJ852101 MZM852052:MZN852101 MPQ852052:MPR852101 MFU852052:MFV852101 LVY852052:LVZ852101 LMC852052:LMD852101 LCG852052:LCH852101 KSK852052:KSL852101 KIO852052:KIP852101 JYS852052:JYT852101 JOW852052:JOX852101 JFA852052:JFB852101 IVE852052:IVF852101 ILI852052:ILJ852101 IBM852052:IBN852101 HRQ852052:HRR852101 HHU852052:HHV852101 GXY852052:GXZ852101 GOC852052:GOD852101 GEG852052:GEH852101 FUK852052:FUL852101 FKO852052:FKP852101 FAS852052:FAT852101 EQW852052:EQX852101 EHA852052:EHB852101 DXE852052:DXF852101 DNI852052:DNJ852101 DDM852052:DDN852101 CTQ852052:CTR852101 CJU852052:CJV852101 BZY852052:BZZ852101 BQC852052:BQD852101 BGG852052:BGH852101 AWK852052:AWL852101 AMO852052:AMP852101 ACS852052:ACT852101 SW852052:SX852101 JA852052:JB852101 WVM786516:WVN786565 WLQ786516:WLR786565 WBU786516:WBV786565 VRY786516:VRZ786565 VIC786516:VID786565 UYG786516:UYH786565 UOK786516:UOL786565 UEO786516:UEP786565 TUS786516:TUT786565 TKW786516:TKX786565 TBA786516:TBB786565 SRE786516:SRF786565 SHI786516:SHJ786565 RXM786516:RXN786565 RNQ786516:RNR786565 RDU786516:RDV786565 QTY786516:QTZ786565 QKC786516:QKD786565 QAG786516:QAH786565 PQK786516:PQL786565 PGO786516:PGP786565 OWS786516:OWT786565 OMW786516:OMX786565 ODA786516:ODB786565 NTE786516:NTF786565 NJI786516:NJJ786565 MZM786516:MZN786565 MPQ786516:MPR786565 MFU786516:MFV786565 LVY786516:LVZ786565 LMC786516:LMD786565 LCG786516:LCH786565 KSK786516:KSL786565 KIO786516:KIP786565 JYS786516:JYT786565 JOW786516:JOX786565 JFA786516:JFB786565 IVE786516:IVF786565 ILI786516:ILJ786565 IBM786516:IBN786565 HRQ786516:HRR786565 HHU786516:HHV786565 GXY786516:GXZ786565 GOC786516:GOD786565 GEG786516:GEH786565 FUK786516:FUL786565 FKO786516:FKP786565 FAS786516:FAT786565 EQW786516:EQX786565 EHA786516:EHB786565 DXE786516:DXF786565 DNI786516:DNJ786565 DDM786516:DDN786565 CTQ786516:CTR786565 CJU786516:CJV786565 BZY786516:BZZ786565 BQC786516:BQD786565 BGG786516:BGH786565 AWK786516:AWL786565 AMO786516:AMP786565 ACS786516:ACT786565 SW786516:SX786565 JA786516:JB786565 WVM720980:WVN721029 WLQ720980:WLR721029 WBU720980:WBV721029 VRY720980:VRZ721029 VIC720980:VID721029 UYG720980:UYH721029 UOK720980:UOL721029 UEO720980:UEP721029 TUS720980:TUT721029 TKW720980:TKX721029 TBA720980:TBB721029 SRE720980:SRF721029 SHI720980:SHJ721029 RXM720980:RXN721029 RNQ720980:RNR721029 RDU720980:RDV721029 QTY720980:QTZ721029 QKC720980:QKD721029 QAG720980:QAH721029 PQK720980:PQL721029 PGO720980:PGP721029 OWS720980:OWT721029 OMW720980:OMX721029 ODA720980:ODB721029 NTE720980:NTF721029 NJI720980:NJJ721029 MZM720980:MZN721029 MPQ720980:MPR721029 MFU720980:MFV721029 LVY720980:LVZ721029 LMC720980:LMD721029 LCG720980:LCH721029 KSK720980:KSL721029 KIO720980:KIP721029 JYS720980:JYT721029 JOW720980:JOX721029 JFA720980:JFB721029 IVE720980:IVF721029 ILI720980:ILJ721029 IBM720980:IBN721029 HRQ720980:HRR721029 HHU720980:HHV721029 GXY720980:GXZ721029 GOC720980:GOD721029 GEG720980:GEH721029 FUK720980:FUL721029 FKO720980:FKP721029 FAS720980:FAT721029 EQW720980:EQX721029 EHA720980:EHB721029 DXE720980:DXF721029 DNI720980:DNJ721029 DDM720980:DDN721029 CTQ720980:CTR721029 CJU720980:CJV721029 BZY720980:BZZ721029 BQC720980:BQD721029 BGG720980:BGH721029 AWK720980:AWL721029 AMO720980:AMP721029 ACS720980:ACT721029 SW720980:SX721029 JA720980:JB721029 WVM655444:WVN655493 WLQ655444:WLR655493 WBU655444:WBV655493 VRY655444:VRZ655493 VIC655444:VID655493 UYG655444:UYH655493 UOK655444:UOL655493 UEO655444:UEP655493 TUS655444:TUT655493 TKW655444:TKX655493 TBA655444:TBB655493 SRE655444:SRF655493 SHI655444:SHJ655493 RXM655444:RXN655493 RNQ655444:RNR655493 RDU655444:RDV655493 QTY655444:QTZ655493 QKC655444:QKD655493 QAG655444:QAH655493 PQK655444:PQL655493 PGO655444:PGP655493 OWS655444:OWT655493 OMW655444:OMX655493 ODA655444:ODB655493 NTE655444:NTF655493 NJI655444:NJJ655493 MZM655444:MZN655493 MPQ655444:MPR655493 MFU655444:MFV655493 LVY655444:LVZ655493 LMC655444:LMD655493 LCG655444:LCH655493 KSK655444:KSL655493 KIO655444:KIP655493 JYS655444:JYT655493 JOW655444:JOX655493 JFA655444:JFB655493 IVE655444:IVF655493 ILI655444:ILJ655493 IBM655444:IBN655493 HRQ655444:HRR655493 HHU655444:HHV655493 GXY655444:GXZ655493 GOC655444:GOD655493 GEG655444:GEH655493 FUK655444:FUL655493 FKO655444:FKP655493 FAS655444:FAT655493 EQW655444:EQX655493 EHA655444:EHB655493 DXE655444:DXF655493 DNI655444:DNJ655493 DDM655444:DDN655493 CTQ655444:CTR655493 CJU655444:CJV655493 BZY655444:BZZ655493 BQC655444:BQD655493 BGG655444:BGH655493 AWK655444:AWL655493 AMO655444:AMP655493 ACS655444:ACT655493 SW655444:SX655493 JA655444:JB655493 WVM589908:WVN589957 WLQ589908:WLR589957 WBU589908:WBV589957 VRY589908:VRZ589957 VIC589908:VID589957 UYG589908:UYH589957 UOK589908:UOL589957 UEO589908:UEP589957 TUS589908:TUT589957 TKW589908:TKX589957 TBA589908:TBB589957 SRE589908:SRF589957 SHI589908:SHJ589957 RXM589908:RXN589957 RNQ589908:RNR589957 RDU589908:RDV589957 QTY589908:QTZ589957 QKC589908:QKD589957 QAG589908:QAH589957 PQK589908:PQL589957 PGO589908:PGP589957 OWS589908:OWT589957 OMW589908:OMX589957 ODA589908:ODB589957 NTE589908:NTF589957 NJI589908:NJJ589957 MZM589908:MZN589957 MPQ589908:MPR589957 MFU589908:MFV589957 LVY589908:LVZ589957 LMC589908:LMD589957 LCG589908:LCH589957 KSK589908:KSL589957 KIO589908:KIP589957 JYS589908:JYT589957 JOW589908:JOX589957 JFA589908:JFB589957 IVE589908:IVF589957 ILI589908:ILJ589957 IBM589908:IBN589957 HRQ589908:HRR589957 HHU589908:HHV589957 GXY589908:GXZ589957 GOC589908:GOD589957 GEG589908:GEH589957 FUK589908:FUL589957 FKO589908:FKP589957 FAS589908:FAT589957 EQW589908:EQX589957 EHA589908:EHB589957 DXE589908:DXF589957 DNI589908:DNJ589957 DDM589908:DDN589957 CTQ589908:CTR589957 CJU589908:CJV589957 BZY589908:BZZ589957 BQC589908:BQD589957 BGG589908:BGH589957 AWK589908:AWL589957 AMO589908:AMP589957 ACS589908:ACT589957 SW589908:SX589957 JA589908:JB589957 WVM524372:WVN524421 WLQ524372:WLR524421 WBU524372:WBV524421 VRY524372:VRZ524421 VIC524372:VID524421 UYG524372:UYH524421 UOK524372:UOL524421 UEO524372:UEP524421 TUS524372:TUT524421 TKW524372:TKX524421 TBA524372:TBB524421 SRE524372:SRF524421 SHI524372:SHJ524421 RXM524372:RXN524421 RNQ524372:RNR524421 RDU524372:RDV524421 QTY524372:QTZ524421 QKC524372:QKD524421 QAG524372:QAH524421 PQK524372:PQL524421 PGO524372:PGP524421 OWS524372:OWT524421 OMW524372:OMX524421 ODA524372:ODB524421 NTE524372:NTF524421 NJI524372:NJJ524421 MZM524372:MZN524421 MPQ524372:MPR524421 MFU524372:MFV524421 LVY524372:LVZ524421 LMC524372:LMD524421 LCG524372:LCH524421 KSK524372:KSL524421 KIO524372:KIP524421 JYS524372:JYT524421 JOW524372:JOX524421 JFA524372:JFB524421 IVE524372:IVF524421 ILI524372:ILJ524421 IBM524372:IBN524421 HRQ524372:HRR524421 HHU524372:HHV524421 GXY524372:GXZ524421 GOC524372:GOD524421 GEG524372:GEH524421 FUK524372:FUL524421 FKO524372:FKP524421 FAS524372:FAT524421 EQW524372:EQX524421 EHA524372:EHB524421 DXE524372:DXF524421 DNI524372:DNJ524421 DDM524372:DDN524421 CTQ524372:CTR524421 CJU524372:CJV524421 BZY524372:BZZ524421 BQC524372:BQD524421 BGG524372:BGH524421 AWK524372:AWL524421 AMO524372:AMP524421 ACS524372:ACT524421 SW524372:SX524421 JA524372:JB524421 WVM458836:WVN458885 WLQ458836:WLR458885 WBU458836:WBV458885 VRY458836:VRZ458885 VIC458836:VID458885 UYG458836:UYH458885 UOK458836:UOL458885 UEO458836:UEP458885 TUS458836:TUT458885 TKW458836:TKX458885 TBA458836:TBB458885 SRE458836:SRF458885 SHI458836:SHJ458885 RXM458836:RXN458885 RNQ458836:RNR458885 RDU458836:RDV458885 QTY458836:QTZ458885 QKC458836:QKD458885 QAG458836:QAH458885 PQK458836:PQL458885 PGO458836:PGP458885 OWS458836:OWT458885 OMW458836:OMX458885 ODA458836:ODB458885 NTE458836:NTF458885 NJI458836:NJJ458885 MZM458836:MZN458885 MPQ458836:MPR458885 MFU458836:MFV458885 LVY458836:LVZ458885 LMC458836:LMD458885 LCG458836:LCH458885 KSK458836:KSL458885 KIO458836:KIP458885 JYS458836:JYT458885 JOW458836:JOX458885 JFA458836:JFB458885 IVE458836:IVF458885 ILI458836:ILJ458885 IBM458836:IBN458885 HRQ458836:HRR458885 HHU458836:HHV458885 GXY458836:GXZ458885 GOC458836:GOD458885 GEG458836:GEH458885 FUK458836:FUL458885 FKO458836:FKP458885 FAS458836:FAT458885 EQW458836:EQX458885 EHA458836:EHB458885 DXE458836:DXF458885 DNI458836:DNJ458885 DDM458836:DDN458885 CTQ458836:CTR458885 CJU458836:CJV458885 BZY458836:BZZ458885 BQC458836:BQD458885 BGG458836:BGH458885 AWK458836:AWL458885 AMO458836:AMP458885 ACS458836:ACT458885 SW458836:SX458885 JA458836:JB458885 WVM393300:WVN393349 WLQ393300:WLR393349 WBU393300:WBV393349 VRY393300:VRZ393349 VIC393300:VID393349 UYG393300:UYH393349 UOK393300:UOL393349 UEO393300:UEP393349 TUS393300:TUT393349 TKW393300:TKX393349 TBA393300:TBB393349 SRE393300:SRF393349 SHI393300:SHJ393349 RXM393300:RXN393349 RNQ393300:RNR393349 RDU393300:RDV393349 QTY393300:QTZ393349 QKC393300:QKD393349 QAG393300:QAH393349 PQK393300:PQL393349 PGO393300:PGP393349 OWS393300:OWT393349 OMW393300:OMX393349 ODA393300:ODB393349 NTE393300:NTF393349 NJI393300:NJJ393349 MZM393300:MZN393349 MPQ393300:MPR393349 MFU393300:MFV393349 LVY393300:LVZ393349 LMC393300:LMD393349 LCG393300:LCH393349 KSK393300:KSL393349 KIO393300:KIP393349 JYS393300:JYT393349 JOW393300:JOX393349 JFA393300:JFB393349 IVE393300:IVF393349 ILI393300:ILJ393349 IBM393300:IBN393349 HRQ393300:HRR393349 HHU393300:HHV393349 GXY393300:GXZ393349 GOC393300:GOD393349 GEG393300:GEH393349 FUK393300:FUL393349 FKO393300:FKP393349 FAS393300:FAT393349 EQW393300:EQX393349 EHA393300:EHB393349 DXE393300:DXF393349 DNI393300:DNJ393349 DDM393300:DDN393349 CTQ393300:CTR393349 CJU393300:CJV393349 BZY393300:BZZ393349 BQC393300:BQD393349 BGG393300:BGH393349 AWK393300:AWL393349 AMO393300:AMP393349 ACS393300:ACT393349 SW393300:SX393349 JA393300:JB393349 WVM327764:WVN327813 WLQ327764:WLR327813 WBU327764:WBV327813 VRY327764:VRZ327813 VIC327764:VID327813 UYG327764:UYH327813 UOK327764:UOL327813 UEO327764:UEP327813 TUS327764:TUT327813 TKW327764:TKX327813 TBA327764:TBB327813 SRE327764:SRF327813 SHI327764:SHJ327813 RXM327764:RXN327813 RNQ327764:RNR327813 RDU327764:RDV327813 QTY327764:QTZ327813 QKC327764:QKD327813 QAG327764:QAH327813 PQK327764:PQL327813 PGO327764:PGP327813 OWS327764:OWT327813 OMW327764:OMX327813 ODA327764:ODB327813 NTE327764:NTF327813 NJI327764:NJJ327813 MZM327764:MZN327813 MPQ327764:MPR327813 MFU327764:MFV327813 LVY327764:LVZ327813 LMC327764:LMD327813 LCG327764:LCH327813 KSK327764:KSL327813 KIO327764:KIP327813 JYS327764:JYT327813 JOW327764:JOX327813 JFA327764:JFB327813 IVE327764:IVF327813 ILI327764:ILJ327813 IBM327764:IBN327813 HRQ327764:HRR327813 HHU327764:HHV327813 GXY327764:GXZ327813 GOC327764:GOD327813 GEG327764:GEH327813 FUK327764:FUL327813 FKO327764:FKP327813 FAS327764:FAT327813 EQW327764:EQX327813 EHA327764:EHB327813 DXE327764:DXF327813 DNI327764:DNJ327813 DDM327764:DDN327813 CTQ327764:CTR327813 CJU327764:CJV327813 BZY327764:BZZ327813 BQC327764:BQD327813 BGG327764:BGH327813 AWK327764:AWL327813 AMO327764:AMP327813 ACS327764:ACT327813 SW327764:SX327813 JA327764:JB327813 WVM262228:WVN262277 WLQ262228:WLR262277 WBU262228:WBV262277 VRY262228:VRZ262277 VIC262228:VID262277 UYG262228:UYH262277 UOK262228:UOL262277 UEO262228:UEP262277 TUS262228:TUT262277 TKW262228:TKX262277 TBA262228:TBB262277 SRE262228:SRF262277 SHI262228:SHJ262277 RXM262228:RXN262277 RNQ262228:RNR262277 RDU262228:RDV262277 QTY262228:QTZ262277 QKC262228:QKD262277 QAG262228:QAH262277 PQK262228:PQL262277 PGO262228:PGP262277 OWS262228:OWT262277 OMW262228:OMX262277 ODA262228:ODB262277 NTE262228:NTF262277 NJI262228:NJJ262277 MZM262228:MZN262277 MPQ262228:MPR262277 MFU262228:MFV262277 LVY262228:LVZ262277 LMC262228:LMD262277 LCG262228:LCH262277 KSK262228:KSL262277 KIO262228:KIP262277 JYS262228:JYT262277 JOW262228:JOX262277 JFA262228:JFB262277 IVE262228:IVF262277 ILI262228:ILJ262277 IBM262228:IBN262277 HRQ262228:HRR262277 HHU262228:HHV262277 GXY262228:GXZ262277 GOC262228:GOD262277 GEG262228:GEH262277 FUK262228:FUL262277 FKO262228:FKP262277 FAS262228:FAT262277 EQW262228:EQX262277 EHA262228:EHB262277 DXE262228:DXF262277 DNI262228:DNJ262277 DDM262228:DDN262277 CTQ262228:CTR262277 CJU262228:CJV262277 BZY262228:BZZ262277 BQC262228:BQD262277 BGG262228:BGH262277 AWK262228:AWL262277 AMO262228:AMP262277 ACS262228:ACT262277 SW262228:SX262277 JA262228:JB262277 WVM196692:WVN196741 WLQ196692:WLR196741 WBU196692:WBV196741 VRY196692:VRZ196741 VIC196692:VID196741 UYG196692:UYH196741 UOK196692:UOL196741 UEO196692:UEP196741 TUS196692:TUT196741 TKW196692:TKX196741 TBA196692:TBB196741 SRE196692:SRF196741 SHI196692:SHJ196741 RXM196692:RXN196741 RNQ196692:RNR196741 RDU196692:RDV196741 QTY196692:QTZ196741 QKC196692:QKD196741 QAG196692:QAH196741 PQK196692:PQL196741 PGO196692:PGP196741 OWS196692:OWT196741 OMW196692:OMX196741 ODA196692:ODB196741 NTE196692:NTF196741 NJI196692:NJJ196741 MZM196692:MZN196741 MPQ196692:MPR196741 MFU196692:MFV196741 LVY196692:LVZ196741 LMC196692:LMD196741 LCG196692:LCH196741 KSK196692:KSL196741 KIO196692:KIP196741 JYS196692:JYT196741 JOW196692:JOX196741 JFA196692:JFB196741 IVE196692:IVF196741 ILI196692:ILJ196741 IBM196692:IBN196741 HRQ196692:HRR196741 HHU196692:HHV196741 GXY196692:GXZ196741 GOC196692:GOD196741 GEG196692:GEH196741 FUK196692:FUL196741 FKO196692:FKP196741 FAS196692:FAT196741 EQW196692:EQX196741 EHA196692:EHB196741 DXE196692:DXF196741 DNI196692:DNJ196741 DDM196692:DDN196741 CTQ196692:CTR196741 CJU196692:CJV196741 BZY196692:BZZ196741 BQC196692:BQD196741 BGG196692:BGH196741 AWK196692:AWL196741 AMO196692:AMP196741 ACS196692:ACT196741 SW196692:SX196741 JA196692:JB196741 WVM131156:WVN131205 WLQ131156:WLR131205 WBU131156:WBV131205 VRY131156:VRZ131205 VIC131156:VID131205 UYG131156:UYH131205 UOK131156:UOL131205 UEO131156:UEP131205 TUS131156:TUT131205 TKW131156:TKX131205 TBA131156:TBB131205 SRE131156:SRF131205 SHI131156:SHJ131205 RXM131156:RXN131205 RNQ131156:RNR131205 RDU131156:RDV131205 QTY131156:QTZ131205 QKC131156:QKD131205 QAG131156:QAH131205 PQK131156:PQL131205 PGO131156:PGP131205 OWS131156:OWT131205 OMW131156:OMX131205 ODA131156:ODB131205 NTE131156:NTF131205 NJI131156:NJJ131205 MZM131156:MZN131205 MPQ131156:MPR131205 MFU131156:MFV131205 LVY131156:LVZ131205 LMC131156:LMD131205 LCG131156:LCH131205 KSK131156:KSL131205 KIO131156:KIP131205 JYS131156:JYT131205 JOW131156:JOX131205 JFA131156:JFB131205 IVE131156:IVF131205 ILI131156:ILJ131205 IBM131156:IBN131205 HRQ131156:HRR131205 HHU131156:HHV131205 GXY131156:GXZ131205 GOC131156:GOD131205 GEG131156:GEH131205 FUK131156:FUL131205 FKO131156:FKP131205 FAS131156:FAT131205 EQW131156:EQX131205 EHA131156:EHB131205 DXE131156:DXF131205 DNI131156:DNJ131205 DDM131156:DDN131205 CTQ131156:CTR131205 CJU131156:CJV131205 BZY131156:BZZ131205 BQC131156:BQD131205 BGG131156:BGH131205 AWK131156:AWL131205 AMO131156:AMP131205 ACS131156:ACT131205 SW131156:SX131205 JA131156:JB131205 WVM65620:WVN65669 WLQ65620:WLR65669 WBU65620:WBV65669 VRY65620:VRZ65669 VIC65620:VID65669 UYG65620:UYH65669 UOK65620:UOL65669 UEO65620:UEP65669 TUS65620:TUT65669 TKW65620:TKX65669 TBA65620:TBB65669 SRE65620:SRF65669 SHI65620:SHJ65669 RXM65620:RXN65669 RNQ65620:RNR65669 RDU65620:RDV65669 QTY65620:QTZ65669 QKC65620:QKD65669 QAG65620:QAH65669 PQK65620:PQL65669 PGO65620:PGP65669 OWS65620:OWT65669 OMW65620:OMX65669 ODA65620:ODB65669 NTE65620:NTF65669 NJI65620:NJJ65669 MZM65620:MZN65669 MPQ65620:MPR65669 MFU65620:MFV65669 LVY65620:LVZ65669 LMC65620:LMD65669 LCG65620:LCH65669 KSK65620:KSL65669 KIO65620:KIP65669 JYS65620:JYT65669 JOW65620:JOX65669 JFA65620:JFB65669 IVE65620:IVF65669 ILI65620:ILJ65669 IBM65620:IBN65669 HRQ65620:HRR65669 HHU65620:HHV65669 GXY65620:GXZ65669 GOC65620:GOD65669 GEG65620:GEH65669 FUK65620:FUL65669 FKO65620:FKP65669 FAS65620:FAT65669 EQW65620:EQX65669 EHA65620:EHB65669 DXE65620:DXF65669 DNI65620:DNJ65669 DDM65620:DDN65669 CTQ65620:CTR65669 CJU65620:CJV65669 BZY65620:BZZ65669 BQC65620:BQD65669 BGG65620:BGH65669 AWK65620:AWL65669 AMO65620:AMP65669 ACS65620:ACT65669 SW65620:SX65669 JA65620:JB65669 WVU983118 WLY983118 WCC983118 VSG983118 VIK983118 UYO983118 UOS983118 UEW983118 TVA983118 TLE983118 TBI983118 SRM983118 SHQ983118 RXU983118 RNY983118 REC983118 QUG983118 QKK983118 QAO983118 PQS983118 PGW983118 OXA983118 ONE983118 ODI983118 NTM983118 NJQ983118 MZU983118 MPY983118 MGC983118 LWG983118 LMK983118 LCO983118 KSS983118 KIW983118 JZA983118 JPE983118 JFI983118 IVM983118 ILQ983118 IBU983118 HRY983118 HIC983118 GYG983118 GOK983118 GEO983118 FUS983118 FKW983118 FBA983118 ERE983118 EHI983118 DXM983118 DNQ983118 DDU983118 CTY983118 CKC983118 CAG983118 BQK983118 BGO983118 AWS983118 AMW983118 ADA983118 TE983118 JI983118 WVU917582 WLY917582 WCC917582 VSG917582 VIK917582 UYO917582 UOS917582 UEW917582 TVA917582 TLE917582 TBI917582 SRM917582 SHQ917582 RXU917582 RNY917582 REC917582 QUG917582 QKK917582 QAO917582 PQS917582 PGW917582 OXA917582 ONE917582 ODI917582 NTM917582 NJQ917582 MZU917582 MPY917582 MGC917582 LWG917582 LMK917582 LCO917582 KSS917582 KIW917582 JZA917582 JPE917582 JFI917582 IVM917582 ILQ917582 IBU917582 HRY917582 HIC917582 GYG917582 GOK917582 GEO917582 FUS917582 FKW917582 FBA917582 ERE917582 EHI917582 DXM917582 DNQ917582 DDU917582 CTY917582 CKC917582 CAG917582 BQK917582 BGO917582 AWS917582 AMW917582 ADA917582 TE917582 JI917582 WVU852046 WLY852046 WCC852046 VSG852046 VIK852046 UYO852046 UOS852046 UEW852046 TVA852046 TLE852046 TBI852046 SRM852046 SHQ852046 RXU852046 RNY852046 REC852046 QUG852046 QKK852046 QAO852046 PQS852046 PGW852046 OXA852046 ONE852046 ODI852046 NTM852046 NJQ852046 MZU852046 MPY852046 MGC852046 LWG852046 LMK852046 LCO852046 KSS852046 KIW852046 JZA852046 JPE852046 JFI852046 IVM852046 ILQ852046 IBU852046 HRY852046 HIC852046 GYG852046 GOK852046 GEO852046 FUS852046 FKW852046 FBA852046 ERE852046 EHI852046 DXM852046 DNQ852046 DDU852046 CTY852046 CKC852046 CAG852046 BQK852046 BGO852046 AWS852046 AMW852046 ADA852046 TE852046 JI852046 WVU786510 WLY786510 WCC786510 VSG786510 VIK786510 UYO786510 UOS786510 UEW786510 TVA786510 TLE786510 TBI786510 SRM786510 SHQ786510 RXU786510 RNY786510 REC786510 QUG786510 QKK786510 QAO786510 PQS786510 PGW786510 OXA786510 ONE786510 ODI786510 NTM786510 NJQ786510 MZU786510 MPY786510 MGC786510 LWG786510 LMK786510 LCO786510 KSS786510 KIW786510 JZA786510 JPE786510 JFI786510 IVM786510 ILQ786510 IBU786510 HRY786510 HIC786510 GYG786510 GOK786510 GEO786510 FUS786510 FKW786510 FBA786510 ERE786510 EHI786510 DXM786510 DNQ786510 DDU786510 CTY786510 CKC786510 CAG786510 BQK786510 BGO786510 AWS786510 AMW786510 ADA786510 TE786510 JI786510 WVU720974 WLY720974 WCC720974 VSG720974 VIK720974 UYO720974 UOS720974 UEW720974 TVA720974 TLE720974 TBI720974 SRM720974 SHQ720974 RXU720974 RNY720974 REC720974 QUG720974 QKK720974 QAO720974 PQS720974 PGW720974 OXA720974 ONE720974 ODI720974 NTM720974 NJQ720974 MZU720974 MPY720974 MGC720974 LWG720974 LMK720974 LCO720974 KSS720974 KIW720974 JZA720974 JPE720974 JFI720974 IVM720974 ILQ720974 IBU720974 HRY720974 HIC720974 GYG720974 GOK720974 GEO720974 FUS720974 FKW720974 FBA720974 ERE720974 EHI720974 DXM720974 DNQ720974 DDU720974 CTY720974 CKC720974 CAG720974 BQK720974 BGO720974 AWS720974 AMW720974 ADA720974 TE720974 JI720974 WVU655438 WLY655438 WCC655438 VSG655438 VIK655438 UYO655438 UOS655438 UEW655438 TVA655438 TLE655438 TBI655438 SRM655438 SHQ655438 RXU655438 RNY655438 REC655438 QUG655438 QKK655438 QAO655438 PQS655438 PGW655438 OXA655438 ONE655438 ODI655438 NTM655438 NJQ655438 MZU655438 MPY655438 MGC655438 LWG655438 LMK655438 LCO655438 KSS655438 KIW655438 JZA655438 JPE655438 JFI655438 IVM655438 ILQ655438 IBU655438 HRY655438 HIC655438 GYG655438 GOK655438 GEO655438 FUS655438 FKW655438 FBA655438 ERE655438 EHI655438 DXM655438 DNQ655438 DDU655438 CTY655438 CKC655438 CAG655438 BQK655438 BGO655438 AWS655438 AMW655438 ADA655438 TE655438 JI655438 WVU589902 WLY589902 WCC589902 VSG589902 VIK589902 UYO589902 UOS589902 UEW589902 TVA589902 TLE589902 TBI589902 SRM589902 SHQ589902 RXU589902 RNY589902 REC589902 QUG589902 QKK589902 QAO589902 PQS589902 PGW589902 OXA589902 ONE589902 ODI589902 NTM589902 NJQ589902 MZU589902 MPY589902 MGC589902 LWG589902 LMK589902 LCO589902 KSS589902 KIW589902 JZA589902 JPE589902 JFI589902 IVM589902 ILQ589902 IBU589902 HRY589902 HIC589902 GYG589902 GOK589902 GEO589902 FUS589902 FKW589902 FBA589902 ERE589902 EHI589902 DXM589902 DNQ589902 DDU589902 CTY589902 CKC589902 CAG589902 BQK589902 BGO589902 AWS589902 AMW589902 ADA589902 TE589902 JI589902 WVU524366 WLY524366 WCC524366 VSG524366 VIK524366 UYO524366 UOS524366 UEW524366 TVA524366 TLE524366 TBI524366 SRM524366 SHQ524366 RXU524366 RNY524366 REC524366 QUG524366 QKK524366 QAO524366 PQS524366 PGW524366 OXA524366 ONE524366 ODI524366 NTM524366 NJQ524366 MZU524366 MPY524366 MGC524366 LWG524366 LMK524366 LCO524366 KSS524366 KIW524366 JZA524366 JPE524366 JFI524366 IVM524366 ILQ524366 IBU524366 HRY524366 HIC524366 GYG524366 GOK524366 GEO524366 FUS524366 FKW524366 FBA524366 ERE524366 EHI524366 DXM524366 DNQ524366 DDU524366 CTY524366 CKC524366 CAG524366 BQK524366 BGO524366 AWS524366 AMW524366 ADA524366 TE524366 JI524366 WVU458830 WLY458830 WCC458830 VSG458830 VIK458830 UYO458830 UOS458830 UEW458830 TVA458830 TLE458830 TBI458830 SRM458830 SHQ458830 RXU458830 RNY458830 REC458830 QUG458830 QKK458830 QAO458830 PQS458830 PGW458830 OXA458830 ONE458830 ODI458830 NTM458830 NJQ458830 MZU458830 MPY458830 MGC458830 LWG458830 LMK458830 LCO458830 KSS458830 KIW458830 JZA458830 JPE458830 JFI458830 IVM458830 ILQ458830 IBU458830 HRY458830 HIC458830 GYG458830 GOK458830 GEO458830 FUS458830 FKW458830 FBA458830 ERE458830 EHI458830 DXM458830 DNQ458830 DDU458830 CTY458830 CKC458830 CAG458830 BQK458830 BGO458830 AWS458830 AMW458830 ADA458830 TE458830 JI458830 WVU393294 WLY393294 WCC393294 VSG393294 VIK393294 UYO393294 UOS393294 UEW393294 TVA393294 TLE393294 TBI393294 SRM393294 SHQ393294 RXU393294 RNY393294 REC393294 QUG393294 QKK393294 QAO393294 PQS393294 PGW393294 OXA393294 ONE393294 ODI393294 NTM393294 NJQ393294 MZU393294 MPY393294 MGC393294 LWG393294 LMK393294 LCO393294 KSS393294 KIW393294 JZA393294 JPE393294 JFI393294 IVM393294 ILQ393294 IBU393294 HRY393294 HIC393294 GYG393294 GOK393294 GEO393294 FUS393294 FKW393294 FBA393294 ERE393294 EHI393294 DXM393294 DNQ393294 DDU393294 CTY393294 CKC393294 CAG393294 BQK393294 BGO393294 AWS393294 AMW393294 ADA393294 TE393294 JI393294 WVU327758 WLY327758 WCC327758 VSG327758 VIK327758 UYO327758 UOS327758 UEW327758 TVA327758 TLE327758 TBI327758 SRM327758 SHQ327758 RXU327758 RNY327758 REC327758 QUG327758 QKK327758 QAO327758 PQS327758 PGW327758 OXA327758 ONE327758 ODI327758 NTM327758 NJQ327758 MZU327758 MPY327758 MGC327758 LWG327758 LMK327758 LCO327758 KSS327758 KIW327758 JZA327758 JPE327758 JFI327758 IVM327758 ILQ327758 IBU327758 HRY327758 HIC327758 GYG327758 GOK327758 GEO327758 FUS327758 FKW327758 FBA327758 ERE327758 EHI327758 DXM327758 DNQ327758 DDU327758 CTY327758 CKC327758 CAG327758 BQK327758 BGO327758 AWS327758 AMW327758 ADA327758 TE327758 JI327758 WVU262222 WLY262222 WCC262222 VSG262222 VIK262222 UYO262222 UOS262222 UEW262222 TVA262222 TLE262222 TBI262222 SRM262222 SHQ262222 RXU262222 RNY262222 REC262222 QUG262222 QKK262222 QAO262222 PQS262222 PGW262222 OXA262222 ONE262222 ODI262222 NTM262222 NJQ262222 MZU262222 MPY262222 MGC262222 LWG262222 LMK262222 LCO262222 KSS262222 KIW262222 JZA262222 JPE262222 JFI262222 IVM262222 ILQ262222 IBU262222 HRY262222 HIC262222 GYG262222 GOK262222 GEO262222 FUS262222 FKW262222 FBA262222 ERE262222 EHI262222 DXM262222 DNQ262222 DDU262222 CTY262222 CKC262222 CAG262222 BQK262222 BGO262222 AWS262222 AMW262222 ADA262222 TE262222 JI262222 WVU196686 WLY196686 WCC196686 VSG196686 VIK196686 UYO196686 UOS196686 UEW196686 TVA196686 TLE196686 TBI196686 SRM196686 SHQ196686 RXU196686 RNY196686 REC196686 QUG196686 QKK196686 QAO196686 PQS196686 PGW196686 OXA196686 ONE196686 ODI196686 NTM196686 NJQ196686 MZU196686 MPY196686 MGC196686 LWG196686 LMK196686 LCO196686 KSS196686 KIW196686 JZA196686 JPE196686 JFI196686 IVM196686 ILQ196686 IBU196686 HRY196686 HIC196686 GYG196686 GOK196686 GEO196686 FUS196686 FKW196686 FBA196686 ERE196686 EHI196686 DXM196686 DNQ196686 DDU196686 CTY196686 CKC196686 CAG196686 BQK196686 BGO196686 AWS196686 AMW196686 ADA196686 TE196686 JI196686 WVU131150 WLY131150 WCC131150 VSG131150 VIK131150 UYO131150 UOS131150 UEW131150 TVA131150 TLE131150 TBI131150 SRM131150 SHQ131150 RXU131150 RNY131150 REC131150 QUG131150 QKK131150 QAO131150 PQS131150 PGW131150 OXA131150 ONE131150 ODI131150 NTM131150 NJQ131150 MZU131150 MPY131150 MGC131150 LWG131150 LMK131150 LCO131150 KSS131150 KIW131150 JZA131150 JPE131150 JFI131150 IVM131150 ILQ131150 IBU131150 HRY131150 HIC131150 GYG131150 GOK131150 GEO131150 FUS131150 FKW131150 FBA131150 ERE131150 EHI131150 DXM131150 DNQ131150 DDU131150 CTY131150 CKC131150 CAG131150 BQK131150 BGO131150 AWS131150 AMW131150 ADA131150 TE131150 JI131150 WVU65614 WLY65614 WCC65614 VSG65614 VIK65614 UYO65614 UOS65614 UEW65614 TVA65614 TLE65614 TBI65614 SRM65614 SHQ65614 RXU65614 RNY65614 REC65614 QUG65614 QKK65614 QAO65614 PQS65614 PGW65614 OXA65614 ONE65614 ODI65614 NTM65614 NJQ65614 MZU65614 MPY65614 MGC65614 LWG65614 LMK65614 LCO65614 KSS65614 KIW65614 JZA65614 JPE65614 JFI65614 IVM65614 ILQ65614 IBU65614 HRY65614 HIC65614 GYG65614 GOK65614 GEO65614 FUS65614 FKW65614 FBA65614 ERE65614 EHI65614 DXM65614 DNQ65614 DDU65614 CTY65614 CKC65614 CAG65614 BQK65614 BGO65614 AWS65614 AMW65614 ADA65614 TE65614 JI65614 WVT128:WVT131 WLX128:WLX131 WCB128:WCB131 VSF128:VSF131 VIJ128:VIJ131 UYN128:UYN131 UOR128:UOR131 UEV128:UEV131 TUZ128:TUZ131 TLD128:TLD131 TBH128:TBH131 SRL128:SRL131 SHP128:SHP131 RXT128:RXT131 RNX128:RNX131 REB128:REB131 QUF128:QUF131 QKJ128:QKJ131 QAN128:QAN131 PQR128:PQR131 PGV128:PGV131 OWZ128:OWZ131 OND128:OND131 ODH128:ODH131 NTL128:NTL131 NJP128:NJP131 MZT128:MZT131 MPX128:MPX131 MGB128:MGB131 LWF128:LWF131 LMJ128:LMJ131 LCN128:LCN131 KSR128:KSR131 KIV128:KIV131 JYZ128:JYZ131 JPD128:JPD131 JFH128:JFH131 IVL128:IVL131 ILP128:ILP131 IBT128:IBT131 HRX128:HRX131 HIB128:HIB131 GYF128:GYF131 GOJ128:GOJ131 GEN128:GEN131 FUR128:FUR131 FKV128:FKV131 FAZ128:FAZ131 ERD128:ERD131 EHH128:EHH131 DXL128:DXL131 DNP128:DNP131 DDT128:DDT131 CTX128:CTX131 CKB128:CKB131 CAF128:CAF131 BQJ128:BQJ131 BGN128:BGN131 AWR128:AWR131 AMV128:AMV131 ACZ128:ACZ131 TD128:TD131 JH128:JH131 WVM128:WVN131 WLQ128:WLR131 WBU128:WBV131 VRY128:VRZ131 VIC128:VID131 UYG128:UYH131 UOK128:UOL131 UEO128:UEP131 TUS128:TUT131 TKW128:TKX131 TBA128:TBB131 SRE128:SRF131 SHI128:SHJ131 RXM128:RXN131 RNQ128:RNR131 RDU128:RDV131 QTY128:QTZ131 QKC128:QKD131 QAG128:QAH131 PQK128:PQL131 PGO128:PGP131 OWS128:OWT131 OMW128:OMX131 ODA128:ODB131 NTE128:NTF131 NJI128:NJJ131 MZM128:MZN131 MPQ128:MPR131 MFU128:MFV131 LVY128:LVZ131 LMC128:LMD131 LCG128:LCH131 KSK128:KSL131 KIO128:KIP131 JYS128:JYT131 JOW128:JOX131 JFA128:JFB131 IVE128:IVF131 ILI128:ILJ131 IBM128:IBN131 HRQ128:HRR131 HHU128:HHV131 GXY128:GXZ131 GOC128:GOD131 GEG128:GEH131 FUK128:FUL131 FKO128:FKP131 FAS128:FAT131 EQW128:EQX131 EHA128:EHB131 DXE128:DXF131 DNI128:DNJ131 DDM128:DDN131 CTQ128:CTR131 CJU128:CJV131 BZY128:BZZ131 BQC128:BQD131 BGG128:BGH131 AWK128:AWL131 AMO128:AMP131 ACS128:ACT131 SW128:SX131 JA128:JB131" xr:uid="{51B4F0E7-EF31-44D8-96AA-DF47EEEA2EDE}">
      <formula1>#REF!</formula1>
    </dataValidation>
    <dataValidation type="whole" operator="greaterThanOrEqual" allowBlank="1" showInputMessage="1" showErrorMessage="1" sqref="N90:N91" xr:uid="{F67F3F46-0AB3-41FE-91D7-E28DF97F7689}">
      <formula1>0</formula1>
    </dataValidation>
    <dataValidation type="list" allowBlank="1" showInputMessage="1" showErrorMessage="1" sqref="O55:O84" xr:uid="{BA4BB0FC-6C16-4840-B234-78B953900F63}">
      <formula1>"2,0"</formula1>
    </dataValidation>
    <dataValidation type="list" allowBlank="1" showInputMessage="1" showErrorMessage="1" sqref="O20:O49" xr:uid="{B247531F-B7A7-4823-BCF2-10F1AD1DBD91}">
      <formula1>"1,0"</formula1>
    </dataValidation>
    <dataValidation type="list" operator="greaterThanOrEqual" allowBlank="1" showInputMessage="1" showErrorMessage="1" sqref="N96:N111" xr:uid="{3BF9766E-9091-4CCF-8E2B-D23034B7DCF3}">
      <formula1>"1,2,0"</formula1>
    </dataValidation>
  </dataValidations>
  <pageMargins left="0.70866141732283472" right="0.70866141732283472" top="0.74803149606299213" bottom="0.74803149606299213" header="0.31496062992125984" footer="0.31496062992125984"/>
  <pageSetup paperSize="9" scale="51" fitToHeight="0" orientation="portrait" r:id="rId1"/>
  <headerFooter>
    <oddHeader>&amp;C&amp;"Helvetica,Normale"Scheda di calcolo della richiesta di finanziamento
&amp;"Helvetica,Grassetto"&amp;14Tipologia Camere
Locazione temporanea&amp;R&amp;"Helvetica,Normale"&amp;13ALLEGATO A4.3</oddHeader>
    <oddFooter>&amp;RPag. &amp;P di &amp;N</oddFooter>
  </headerFooter>
  <rowBreaks count="1" manualBreakCount="1">
    <brk id="85" max="17" man="1"/>
  </rowBreaks>
  <ignoredErrors>
    <ignoredError sqref="N90 J12:J15 K12 Q11 O14:O1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C5C41-86C9-4398-A1A8-6F238659DC7A}">
  <sheetPr codeName="Foglio4">
    <pageSetUpPr fitToPage="1"/>
  </sheetPr>
  <dimension ref="A1:S92"/>
  <sheetViews>
    <sheetView topLeftCell="E1" zoomScale="85" zoomScaleNormal="85" zoomScaleSheetLayoutView="90" workbookViewId="0">
      <selection activeCell="R72" sqref="R72:R74"/>
    </sheetView>
  </sheetViews>
  <sheetFormatPr defaultColWidth="9.140625" defaultRowHeight="14.25"/>
  <cols>
    <col min="1" max="4" width="9.140625" style="30" hidden="1" customWidth="1"/>
    <col min="5" max="8" width="10.28515625" style="1" customWidth="1"/>
    <col min="9" max="11" width="12.7109375" style="1" customWidth="1"/>
    <col min="12" max="12" width="14.28515625" style="1" bestFit="1" customWidth="1"/>
    <col min="13" max="14" width="10.85546875" style="1" customWidth="1"/>
    <col min="15" max="15" width="11.85546875" style="1" customWidth="1"/>
    <col min="16" max="16" width="16.85546875" style="1" customWidth="1"/>
    <col min="17" max="17" width="15" style="1" customWidth="1"/>
    <col min="18" max="18" width="13.5703125" style="1" customWidth="1"/>
    <col min="19" max="19" width="12.42578125" style="1" customWidth="1"/>
    <col min="20" max="20" width="9.140625" style="1"/>
    <col min="21" max="23" width="12.7109375" style="1" customWidth="1"/>
    <col min="24" max="251" width="9.140625" style="1"/>
    <col min="252" max="255" width="0" style="1" hidden="1" customWidth="1"/>
    <col min="256" max="256" width="4.5703125" style="1" customWidth="1"/>
    <col min="257" max="257" width="5.7109375" style="1" customWidth="1"/>
    <col min="258" max="262" width="4.7109375" style="1" customWidth="1"/>
    <col min="263" max="264" width="7.7109375" style="1" customWidth="1"/>
    <col min="265" max="265" width="11.28515625" style="1" customWidth="1"/>
    <col min="266" max="266" width="9.85546875" style="1" customWidth="1"/>
    <col min="267" max="267" width="10" style="1" customWidth="1"/>
    <col min="268" max="268" width="8.7109375" style="1" customWidth="1"/>
    <col min="269" max="269" width="13.5703125" style="1" customWidth="1"/>
    <col min="270" max="270" width="13.28515625" style="1" customWidth="1"/>
    <col min="271" max="272" width="12.5703125" style="1" customWidth="1"/>
    <col min="273" max="273" width="7.85546875" style="1" customWidth="1"/>
    <col min="274" max="274" width="13.5703125" style="1" customWidth="1"/>
    <col min="275" max="275" width="8.85546875" style="1" customWidth="1"/>
    <col min="276" max="507" width="9.140625" style="1"/>
    <col min="508" max="511" width="0" style="1" hidden="1" customWidth="1"/>
    <col min="512" max="512" width="4.5703125" style="1" customWidth="1"/>
    <col min="513" max="513" width="5.7109375" style="1" customWidth="1"/>
    <col min="514" max="518" width="4.7109375" style="1" customWidth="1"/>
    <col min="519" max="520" width="7.7109375" style="1" customWidth="1"/>
    <col min="521" max="521" width="11.28515625" style="1" customWidth="1"/>
    <col min="522" max="522" width="9.85546875" style="1" customWidth="1"/>
    <col min="523" max="523" width="10" style="1" customWidth="1"/>
    <col min="524" max="524" width="8.7109375" style="1" customWidth="1"/>
    <col min="525" max="525" width="13.5703125" style="1" customWidth="1"/>
    <col min="526" max="526" width="13.28515625" style="1" customWidth="1"/>
    <col min="527" max="528" width="12.5703125" style="1" customWidth="1"/>
    <col min="529" max="529" width="7.85546875" style="1" customWidth="1"/>
    <col min="530" max="530" width="13.5703125" style="1" customWidth="1"/>
    <col min="531" max="531" width="8.85546875" style="1" customWidth="1"/>
    <col min="532" max="763" width="9.140625" style="1"/>
    <col min="764" max="767" width="0" style="1" hidden="1" customWidth="1"/>
    <col min="768" max="768" width="4.5703125" style="1" customWidth="1"/>
    <col min="769" max="769" width="5.7109375" style="1" customWidth="1"/>
    <col min="770" max="774" width="4.7109375" style="1" customWidth="1"/>
    <col min="775" max="776" width="7.7109375" style="1" customWidth="1"/>
    <col min="777" max="777" width="11.28515625" style="1" customWidth="1"/>
    <col min="778" max="778" width="9.85546875" style="1" customWidth="1"/>
    <col min="779" max="779" width="10" style="1" customWidth="1"/>
    <col min="780" max="780" width="8.7109375" style="1" customWidth="1"/>
    <col min="781" max="781" width="13.5703125" style="1" customWidth="1"/>
    <col min="782" max="782" width="13.28515625" style="1" customWidth="1"/>
    <col min="783" max="784" width="12.5703125" style="1" customWidth="1"/>
    <col min="785" max="785" width="7.85546875" style="1" customWidth="1"/>
    <col min="786" max="786" width="13.5703125" style="1" customWidth="1"/>
    <col min="787" max="787" width="8.85546875" style="1" customWidth="1"/>
    <col min="788" max="1019" width="9.140625" style="1"/>
    <col min="1020" max="1023" width="0" style="1" hidden="1" customWidth="1"/>
    <col min="1024" max="1024" width="4.5703125" style="1" customWidth="1"/>
    <col min="1025" max="1025" width="5.7109375" style="1" customWidth="1"/>
    <col min="1026" max="1030" width="4.7109375" style="1" customWidth="1"/>
    <col min="1031" max="1032" width="7.7109375" style="1" customWidth="1"/>
    <col min="1033" max="1033" width="11.28515625" style="1" customWidth="1"/>
    <col min="1034" max="1034" width="9.85546875" style="1" customWidth="1"/>
    <col min="1035" max="1035" width="10" style="1" customWidth="1"/>
    <col min="1036" max="1036" width="8.7109375" style="1" customWidth="1"/>
    <col min="1037" max="1037" width="13.5703125" style="1" customWidth="1"/>
    <col min="1038" max="1038" width="13.28515625" style="1" customWidth="1"/>
    <col min="1039" max="1040" width="12.5703125" style="1" customWidth="1"/>
    <col min="1041" max="1041" width="7.85546875" style="1" customWidth="1"/>
    <col min="1042" max="1042" width="13.5703125" style="1" customWidth="1"/>
    <col min="1043" max="1043" width="8.85546875" style="1" customWidth="1"/>
    <col min="1044" max="1275" width="9.140625" style="1"/>
    <col min="1276" max="1279" width="0" style="1" hidden="1" customWidth="1"/>
    <col min="1280" max="1280" width="4.5703125" style="1" customWidth="1"/>
    <col min="1281" max="1281" width="5.7109375" style="1" customWidth="1"/>
    <col min="1282" max="1286" width="4.7109375" style="1" customWidth="1"/>
    <col min="1287" max="1288" width="7.7109375" style="1" customWidth="1"/>
    <col min="1289" max="1289" width="11.28515625" style="1" customWidth="1"/>
    <col min="1290" max="1290" width="9.85546875" style="1" customWidth="1"/>
    <col min="1291" max="1291" width="10" style="1" customWidth="1"/>
    <col min="1292" max="1292" width="8.7109375" style="1" customWidth="1"/>
    <col min="1293" max="1293" width="13.5703125" style="1" customWidth="1"/>
    <col min="1294" max="1294" width="13.28515625" style="1" customWidth="1"/>
    <col min="1295" max="1296" width="12.5703125" style="1" customWidth="1"/>
    <col min="1297" max="1297" width="7.85546875" style="1" customWidth="1"/>
    <col min="1298" max="1298" width="13.5703125" style="1" customWidth="1"/>
    <col min="1299" max="1299" width="8.85546875" style="1" customWidth="1"/>
    <col min="1300" max="1531" width="9.140625" style="1"/>
    <col min="1532" max="1535" width="0" style="1" hidden="1" customWidth="1"/>
    <col min="1536" max="1536" width="4.5703125" style="1" customWidth="1"/>
    <col min="1537" max="1537" width="5.7109375" style="1" customWidth="1"/>
    <col min="1538" max="1542" width="4.7109375" style="1" customWidth="1"/>
    <col min="1543" max="1544" width="7.7109375" style="1" customWidth="1"/>
    <col min="1545" max="1545" width="11.28515625" style="1" customWidth="1"/>
    <col min="1546" max="1546" width="9.85546875" style="1" customWidth="1"/>
    <col min="1547" max="1547" width="10" style="1" customWidth="1"/>
    <col min="1548" max="1548" width="8.7109375" style="1" customWidth="1"/>
    <col min="1549" max="1549" width="13.5703125" style="1" customWidth="1"/>
    <col min="1550" max="1550" width="13.28515625" style="1" customWidth="1"/>
    <col min="1551" max="1552" width="12.5703125" style="1" customWidth="1"/>
    <col min="1553" max="1553" width="7.85546875" style="1" customWidth="1"/>
    <col min="1554" max="1554" width="13.5703125" style="1" customWidth="1"/>
    <col min="1555" max="1555" width="8.85546875" style="1" customWidth="1"/>
    <col min="1556" max="1787" width="9.140625" style="1"/>
    <col min="1788" max="1791" width="0" style="1" hidden="1" customWidth="1"/>
    <col min="1792" max="1792" width="4.5703125" style="1" customWidth="1"/>
    <col min="1793" max="1793" width="5.7109375" style="1" customWidth="1"/>
    <col min="1794" max="1798" width="4.7109375" style="1" customWidth="1"/>
    <col min="1799" max="1800" width="7.7109375" style="1" customWidth="1"/>
    <col min="1801" max="1801" width="11.28515625" style="1" customWidth="1"/>
    <col min="1802" max="1802" width="9.85546875" style="1" customWidth="1"/>
    <col min="1803" max="1803" width="10" style="1" customWidth="1"/>
    <col min="1804" max="1804" width="8.7109375" style="1" customWidth="1"/>
    <col min="1805" max="1805" width="13.5703125" style="1" customWidth="1"/>
    <col min="1806" max="1806" width="13.28515625" style="1" customWidth="1"/>
    <col min="1807" max="1808" width="12.5703125" style="1" customWidth="1"/>
    <col min="1809" max="1809" width="7.85546875" style="1" customWidth="1"/>
    <col min="1810" max="1810" width="13.5703125" style="1" customWidth="1"/>
    <col min="1811" max="1811" width="8.85546875" style="1" customWidth="1"/>
    <col min="1812" max="2043" width="9.140625" style="1"/>
    <col min="2044" max="2047" width="0" style="1" hidden="1" customWidth="1"/>
    <col min="2048" max="2048" width="4.5703125" style="1" customWidth="1"/>
    <col min="2049" max="2049" width="5.7109375" style="1" customWidth="1"/>
    <col min="2050" max="2054" width="4.7109375" style="1" customWidth="1"/>
    <col min="2055" max="2056" width="7.7109375" style="1" customWidth="1"/>
    <col min="2057" max="2057" width="11.28515625" style="1" customWidth="1"/>
    <col min="2058" max="2058" width="9.85546875" style="1" customWidth="1"/>
    <col min="2059" max="2059" width="10" style="1" customWidth="1"/>
    <col min="2060" max="2060" width="8.7109375" style="1" customWidth="1"/>
    <col min="2061" max="2061" width="13.5703125" style="1" customWidth="1"/>
    <col min="2062" max="2062" width="13.28515625" style="1" customWidth="1"/>
    <col min="2063" max="2064" width="12.5703125" style="1" customWidth="1"/>
    <col min="2065" max="2065" width="7.85546875" style="1" customWidth="1"/>
    <col min="2066" max="2066" width="13.5703125" style="1" customWidth="1"/>
    <col min="2067" max="2067" width="8.85546875" style="1" customWidth="1"/>
    <col min="2068" max="2299" width="9.140625" style="1"/>
    <col min="2300" max="2303" width="0" style="1" hidden="1" customWidth="1"/>
    <col min="2304" max="2304" width="4.5703125" style="1" customWidth="1"/>
    <col min="2305" max="2305" width="5.7109375" style="1" customWidth="1"/>
    <col min="2306" max="2310" width="4.7109375" style="1" customWidth="1"/>
    <col min="2311" max="2312" width="7.7109375" style="1" customWidth="1"/>
    <col min="2313" max="2313" width="11.28515625" style="1" customWidth="1"/>
    <col min="2314" max="2314" width="9.85546875" style="1" customWidth="1"/>
    <col min="2315" max="2315" width="10" style="1" customWidth="1"/>
    <col min="2316" max="2316" width="8.7109375" style="1" customWidth="1"/>
    <col min="2317" max="2317" width="13.5703125" style="1" customWidth="1"/>
    <col min="2318" max="2318" width="13.28515625" style="1" customWidth="1"/>
    <col min="2319" max="2320" width="12.5703125" style="1" customWidth="1"/>
    <col min="2321" max="2321" width="7.85546875" style="1" customWidth="1"/>
    <col min="2322" max="2322" width="13.5703125" style="1" customWidth="1"/>
    <col min="2323" max="2323" width="8.85546875" style="1" customWidth="1"/>
    <col min="2324" max="2555" width="9.140625" style="1"/>
    <col min="2556" max="2559" width="0" style="1" hidden="1" customWidth="1"/>
    <col min="2560" max="2560" width="4.5703125" style="1" customWidth="1"/>
    <col min="2561" max="2561" width="5.7109375" style="1" customWidth="1"/>
    <col min="2562" max="2566" width="4.7109375" style="1" customWidth="1"/>
    <col min="2567" max="2568" width="7.7109375" style="1" customWidth="1"/>
    <col min="2569" max="2569" width="11.28515625" style="1" customWidth="1"/>
    <col min="2570" max="2570" width="9.85546875" style="1" customWidth="1"/>
    <col min="2571" max="2571" width="10" style="1" customWidth="1"/>
    <col min="2572" max="2572" width="8.7109375" style="1" customWidth="1"/>
    <col min="2573" max="2573" width="13.5703125" style="1" customWidth="1"/>
    <col min="2574" max="2574" width="13.28515625" style="1" customWidth="1"/>
    <col min="2575" max="2576" width="12.5703125" style="1" customWidth="1"/>
    <col min="2577" max="2577" width="7.85546875" style="1" customWidth="1"/>
    <col min="2578" max="2578" width="13.5703125" style="1" customWidth="1"/>
    <col min="2579" max="2579" width="8.85546875" style="1" customWidth="1"/>
    <col min="2580" max="2811" width="9.140625" style="1"/>
    <col min="2812" max="2815" width="0" style="1" hidden="1" customWidth="1"/>
    <col min="2816" max="2816" width="4.5703125" style="1" customWidth="1"/>
    <col min="2817" max="2817" width="5.7109375" style="1" customWidth="1"/>
    <col min="2818" max="2822" width="4.7109375" style="1" customWidth="1"/>
    <col min="2823" max="2824" width="7.7109375" style="1" customWidth="1"/>
    <col min="2825" max="2825" width="11.28515625" style="1" customWidth="1"/>
    <col min="2826" max="2826" width="9.85546875" style="1" customWidth="1"/>
    <col min="2827" max="2827" width="10" style="1" customWidth="1"/>
    <col min="2828" max="2828" width="8.7109375" style="1" customWidth="1"/>
    <col min="2829" max="2829" width="13.5703125" style="1" customWidth="1"/>
    <col min="2830" max="2830" width="13.28515625" style="1" customWidth="1"/>
    <col min="2831" max="2832" width="12.5703125" style="1" customWidth="1"/>
    <col min="2833" max="2833" width="7.85546875" style="1" customWidth="1"/>
    <col min="2834" max="2834" width="13.5703125" style="1" customWidth="1"/>
    <col min="2835" max="2835" width="8.85546875" style="1" customWidth="1"/>
    <col min="2836" max="3067" width="9.140625" style="1"/>
    <col min="3068" max="3071" width="0" style="1" hidden="1" customWidth="1"/>
    <col min="3072" max="3072" width="4.5703125" style="1" customWidth="1"/>
    <col min="3073" max="3073" width="5.7109375" style="1" customWidth="1"/>
    <col min="3074" max="3078" width="4.7109375" style="1" customWidth="1"/>
    <col min="3079" max="3080" width="7.7109375" style="1" customWidth="1"/>
    <col min="3081" max="3081" width="11.28515625" style="1" customWidth="1"/>
    <col min="3082" max="3082" width="9.85546875" style="1" customWidth="1"/>
    <col min="3083" max="3083" width="10" style="1" customWidth="1"/>
    <col min="3084" max="3084" width="8.7109375" style="1" customWidth="1"/>
    <col min="3085" max="3085" width="13.5703125" style="1" customWidth="1"/>
    <col min="3086" max="3086" width="13.28515625" style="1" customWidth="1"/>
    <col min="3087" max="3088" width="12.5703125" style="1" customWidth="1"/>
    <col min="3089" max="3089" width="7.85546875" style="1" customWidth="1"/>
    <col min="3090" max="3090" width="13.5703125" style="1" customWidth="1"/>
    <col min="3091" max="3091" width="8.85546875" style="1" customWidth="1"/>
    <col min="3092" max="3323" width="9.140625" style="1"/>
    <col min="3324" max="3327" width="0" style="1" hidden="1" customWidth="1"/>
    <col min="3328" max="3328" width="4.5703125" style="1" customWidth="1"/>
    <col min="3329" max="3329" width="5.7109375" style="1" customWidth="1"/>
    <col min="3330" max="3334" width="4.7109375" style="1" customWidth="1"/>
    <col min="3335" max="3336" width="7.7109375" style="1" customWidth="1"/>
    <col min="3337" max="3337" width="11.28515625" style="1" customWidth="1"/>
    <col min="3338" max="3338" width="9.85546875" style="1" customWidth="1"/>
    <col min="3339" max="3339" width="10" style="1" customWidth="1"/>
    <col min="3340" max="3340" width="8.7109375" style="1" customWidth="1"/>
    <col min="3341" max="3341" width="13.5703125" style="1" customWidth="1"/>
    <col min="3342" max="3342" width="13.28515625" style="1" customWidth="1"/>
    <col min="3343" max="3344" width="12.5703125" style="1" customWidth="1"/>
    <col min="3345" max="3345" width="7.85546875" style="1" customWidth="1"/>
    <col min="3346" max="3346" width="13.5703125" style="1" customWidth="1"/>
    <col min="3347" max="3347" width="8.85546875" style="1" customWidth="1"/>
    <col min="3348" max="3579" width="9.140625" style="1"/>
    <col min="3580" max="3583" width="0" style="1" hidden="1" customWidth="1"/>
    <col min="3584" max="3584" width="4.5703125" style="1" customWidth="1"/>
    <col min="3585" max="3585" width="5.7109375" style="1" customWidth="1"/>
    <col min="3586" max="3590" width="4.7109375" style="1" customWidth="1"/>
    <col min="3591" max="3592" width="7.7109375" style="1" customWidth="1"/>
    <col min="3593" max="3593" width="11.28515625" style="1" customWidth="1"/>
    <col min="3594" max="3594" width="9.85546875" style="1" customWidth="1"/>
    <col min="3595" max="3595" width="10" style="1" customWidth="1"/>
    <col min="3596" max="3596" width="8.7109375" style="1" customWidth="1"/>
    <col min="3597" max="3597" width="13.5703125" style="1" customWidth="1"/>
    <col min="3598" max="3598" width="13.28515625" style="1" customWidth="1"/>
    <col min="3599" max="3600" width="12.5703125" style="1" customWidth="1"/>
    <col min="3601" max="3601" width="7.85546875" style="1" customWidth="1"/>
    <col min="3602" max="3602" width="13.5703125" style="1" customWidth="1"/>
    <col min="3603" max="3603" width="8.85546875" style="1" customWidth="1"/>
    <col min="3604" max="3835" width="9.140625" style="1"/>
    <col min="3836" max="3839" width="0" style="1" hidden="1" customWidth="1"/>
    <col min="3840" max="3840" width="4.5703125" style="1" customWidth="1"/>
    <col min="3841" max="3841" width="5.7109375" style="1" customWidth="1"/>
    <col min="3842" max="3846" width="4.7109375" style="1" customWidth="1"/>
    <col min="3847" max="3848" width="7.7109375" style="1" customWidth="1"/>
    <col min="3849" max="3849" width="11.28515625" style="1" customWidth="1"/>
    <col min="3850" max="3850" width="9.85546875" style="1" customWidth="1"/>
    <col min="3851" max="3851" width="10" style="1" customWidth="1"/>
    <col min="3852" max="3852" width="8.7109375" style="1" customWidth="1"/>
    <col min="3853" max="3853" width="13.5703125" style="1" customWidth="1"/>
    <col min="3854" max="3854" width="13.28515625" style="1" customWidth="1"/>
    <col min="3855" max="3856" width="12.5703125" style="1" customWidth="1"/>
    <col min="3857" max="3857" width="7.85546875" style="1" customWidth="1"/>
    <col min="3858" max="3858" width="13.5703125" style="1" customWidth="1"/>
    <col min="3859" max="3859" width="8.85546875" style="1" customWidth="1"/>
    <col min="3860" max="4091" width="9.140625" style="1"/>
    <col min="4092" max="4095" width="0" style="1" hidden="1" customWidth="1"/>
    <col min="4096" max="4096" width="4.5703125" style="1" customWidth="1"/>
    <col min="4097" max="4097" width="5.7109375" style="1" customWidth="1"/>
    <col min="4098" max="4102" width="4.7109375" style="1" customWidth="1"/>
    <col min="4103" max="4104" width="7.7109375" style="1" customWidth="1"/>
    <col min="4105" max="4105" width="11.28515625" style="1" customWidth="1"/>
    <col min="4106" max="4106" width="9.85546875" style="1" customWidth="1"/>
    <col min="4107" max="4107" width="10" style="1" customWidth="1"/>
    <col min="4108" max="4108" width="8.7109375" style="1" customWidth="1"/>
    <col min="4109" max="4109" width="13.5703125" style="1" customWidth="1"/>
    <col min="4110" max="4110" width="13.28515625" style="1" customWidth="1"/>
    <col min="4111" max="4112" width="12.5703125" style="1" customWidth="1"/>
    <col min="4113" max="4113" width="7.85546875" style="1" customWidth="1"/>
    <col min="4114" max="4114" width="13.5703125" style="1" customWidth="1"/>
    <col min="4115" max="4115" width="8.85546875" style="1" customWidth="1"/>
    <col min="4116" max="4347" width="9.140625" style="1"/>
    <col min="4348" max="4351" width="0" style="1" hidden="1" customWidth="1"/>
    <col min="4352" max="4352" width="4.5703125" style="1" customWidth="1"/>
    <col min="4353" max="4353" width="5.7109375" style="1" customWidth="1"/>
    <col min="4354" max="4358" width="4.7109375" style="1" customWidth="1"/>
    <col min="4359" max="4360" width="7.7109375" style="1" customWidth="1"/>
    <col min="4361" max="4361" width="11.28515625" style="1" customWidth="1"/>
    <col min="4362" max="4362" width="9.85546875" style="1" customWidth="1"/>
    <col min="4363" max="4363" width="10" style="1" customWidth="1"/>
    <col min="4364" max="4364" width="8.7109375" style="1" customWidth="1"/>
    <col min="4365" max="4365" width="13.5703125" style="1" customWidth="1"/>
    <col min="4366" max="4366" width="13.28515625" style="1" customWidth="1"/>
    <col min="4367" max="4368" width="12.5703125" style="1" customWidth="1"/>
    <col min="4369" max="4369" width="7.85546875" style="1" customWidth="1"/>
    <col min="4370" max="4370" width="13.5703125" style="1" customWidth="1"/>
    <col min="4371" max="4371" width="8.85546875" style="1" customWidth="1"/>
    <col min="4372" max="4603" width="9.140625" style="1"/>
    <col min="4604" max="4607" width="0" style="1" hidden="1" customWidth="1"/>
    <col min="4608" max="4608" width="4.5703125" style="1" customWidth="1"/>
    <col min="4609" max="4609" width="5.7109375" style="1" customWidth="1"/>
    <col min="4610" max="4614" width="4.7109375" style="1" customWidth="1"/>
    <col min="4615" max="4616" width="7.7109375" style="1" customWidth="1"/>
    <col min="4617" max="4617" width="11.28515625" style="1" customWidth="1"/>
    <col min="4618" max="4618" width="9.85546875" style="1" customWidth="1"/>
    <col min="4619" max="4619" width="10" style="1" customWidth="1"/>
    <col min="4620" max="4620" width="8.7109375" style="1" customWidth="1"/>
    <col min="4621" max="4621" width="13.5703125" style="1" customWidth="1"/>
    <col min="4622" max="4622" width="13.28515625" style="1" customWidth="1"/>
    <col min="4623" max="4624" width="12.5703125" style="1" customWidth="1"/>
    <col min="4625" max="4625" width="7.85546875" style="1" customWidth="1"/>
    <col min="4626" max="4626" width="13.5703125" style="1" customWidth="1"/>
    <col min="4627" max="4627" width="8.85546875" style="1" customWidth="1"/>
    <col min="4628" max="4859" width="9.140625" style="1"/>
    <col min="4860" max="4863" width="0" style="1" hidden="1" customWidth="1"/>
    <col min="4864" max="4864" width="4.5703125" style="1" customWidth="1"/>
    <col min="4865" max="4865" width="5.7109375" style="1" customWidth="1"/>
    <col min="4866" max="4870" width="4.7109375" style="1" customWidth="1"/>
    <col min="4871" max="4872" width="7.7109375" style="1" customWidth="1"/>
    <col min="4873" max="4873" width="11.28515625" style="1" customWidth="1"/>
    <col min="4874" max="4874" width="9.85546875" style="1" customWidth="1"/>
    <col min="4875" max="4875" width="10" style="1" customWidth="1"/>
    <col min="4876" max="4876" width="8.7109375" style="1" customWidth="1"/>
    <col min="4877" max="4877" width="13.5703125" style="1" customWidth="1"/>
    <col min="4878" max="4878" width="13.28515625" style="1" customWidth="1"/>
    <col min="4879" max="4880" width="12.5703125" style="1" customWidth="1"/>
    <col min="4881" max="4881" width="7.85546875" style="1" customWidth="1"/>
    <col min="4882" max="4882" width="13.5703125" style="1" customWidth="1"/>
    <col min="4883" max="4883" width="8.85546875" style="1" customWidth="1"/>
    <col min="4884" max="5115" width="9.140625" style="1"/>
    <col min="5116" max="5119" width="0" style="1" hidden="1" customWidth="1"/>
    <col min="5120" max="5120" width="4.5703125" style="1" customWidth="1"/>
    <col min="5121" max="5121" width="5.7109375" style="1" customWidth="1"/>
    <col min="5122" max="5126" width="4.7109375" style="1" customWidth="1"/>
    <col min="5127" max="5128" width="7.7109375" style="1" customWidth="1"/>
    <col min="5129" max="5129" width="11.28515625" style="1" customWidth="1"/>
    <col min="5130" max="5130" width="9.85546875" style="1" customWidth="1"/>
    <col min="5131" max="5131" width="10" style="1" customWidth="1"/>
    <col min="5132" max="5132" width="8.7109375" style="1" customWidth="1"/>
    <col min="5133" max="5133" width="13.5703125" style="1" customWidth="1"/>
    <col min="5134" max="5134" width="13.28515625" style="1" customWidth="1"/>
    <col min="5135" max="5136" width="12.5703125" style="1" customWidth="1"/>
    <col min="5137" max="5137" width="7.85546875" style="1" customWidth="1"/>
    <col min="5138" max="5138" width="13.5703125" style="1" customWidth="1"/>
    <col min="5139" max="5139" width="8.85546875" style="1" customWidth="1"/>
    <col min="5140" max="5371" width="9.140625" style="1"/>
    <col min="5372" max="5375" width="0" style="1" hidden="1" customWidth="1"/>
    <col min="5376" max="5376" width="4.5703125" style="1" customWidth="1"/>
    <col min="5377" max="5377" width="5.7109375" style="1" customWidth="1"/>
    <col min="5378" max="5382" width="4.7109375" style="1" customWidth="1"/>
    <col min="5383" max="5384" width="7.7109375" style="1" customWidth="1"/>
    <col min="5385" max="5385" width="11.28515625" style="1" customWidth="1"/>
    <col min="5386" max="5386" width="9.85546875" style="1" customWidth="1"/>
    <col min="5387" max="5387" width="10" style="1" customWidth="1"/>
    <col min="5388" max="5388" width="8.7109375" style="1" customWidth="1"/>
    <col min="5389" max="5389" width="13.5703125" style="1" customWidth="1"/>
    <col min="5390" max="5390" width="13.28515625" style="1" customWidth="1"/>
    <col min="5391" max="5392" width="12.5703125" style="1" customWidth="1"/>
    <col min="5393" max="5393" width="7.85546875" style="1" customWidth="1"/>
    <col min="5394" max="5394" width="13.5703125" style="1" customWidth="1"/>
    <col min="5395" max="5395" width="8.85546875" style="1" customWidth="1"/>
    <col min="5396" max="5627" width="9.140625" style="1"/>
    <col min="5628" max="5631" width="0" style="1" hidden="1" customWidth="1"/>
    <col min="5632" max="5632" width="4.5703125" style="1" customWidth="1"/>
    <col min="5633" max="5633" width="5.7109375" style="1" customWidth="1"/>
    <col min="5634" max="5638" width="4.7109375" style="1" customWidth="1"/>
    <col min="5639" max="5640" width="7.7109375" style="1" customWidth="1"/>
    <col min="5641" max="5641" width="11.28515625" style="1" customWidth="1"/>
    <col min="5642" max="5642" width="9.85546875" style="1" customWidth="1"/>
    <col min="5643" max="5643" width="10" style="1" customWidth="1"/>
    <col min="5644" max="5644" width="8.7109375" style="1" customWidth="1"/>
    <col min="5645" max="5645" width="13.5703125" style="1" customWidth="1"/>
    <col min="5646" max="5646" width="13.28515625" style="1" customWidth="1"/>
    <col min="5647" max="5648" width="12.5703125" style="1" customWidth="1"/>
    <col min="5649" max="5649" width="7.85546875" style="1" customWidth="1"/>
    <col min="5650" max="5650" width="13.5703125" style="1" customWidth="1"/>
    <col min="5651" max="5651" width="8.85546875" style="1" customWidth="1"/>
    <col min="5652" max="5883" width="9.140625" style="1"/>
    <col min="5884" max="5887" width="0" style="1" hidden="1" customWidth="1"/>
    <col min="5888" max="5888" width="4.5703125" style="1" customWidth="1"/>
    <col min="5889" max="5889" width="5.7109375" style="1" customWidth="1"/>
    <col min="5890" max="5894" width="4.7109375" style="1" customWidth="1"/>
    <col min="5895" max="5896" width="7.7109375" style="1" customWidth="1"/>
    <col min="5897" max="5897" width="11.28515625" style="1" customWidth="1"/>
    <col min="5898" max="5898" width="9.85546875" style="1" customWidth="1"/>
    <col min="5899" max="5899" width="10" style="1" customWidth="1"/>
    <col min="5900" max="5900" width="8.7109375" style="1" customWidth="1"/>
    <col min="5901" max="5901" width="13.5703125" style="1" customWidth="1"/>
    <col min="5902" max="5902" width="13.28515625" style="1" customWidth="1"/>
    <col min="5903" max="5904" width="12.5703125" style="1" customWidth="1"/>
    <col min="5905" max="5905" width="7.85546875" style="1" customWidth="1"/>
    <col min="5906" max="5906" width="13.5703125" style="1" customWidth="1"/>
    <col min="5907" max="5907" width="8.85546875" style="1" customWidth="1"/>
    <col min="5908" max="6139" width="9.140625" style="1"/>
    <col min="6140" max="6143" width="0" style="1" hidden="1" customWidth="1"/>
    <col min="6144" max="6144" width="4.5703125" style="1" customWidth="1"/>
    <col min="6145" max="6145" width="5.7109375" style="1" customWidth="1"/>
    <col min="6146" max="6150" width="4.7109375" style="1" customWidth="1"/>
    <col min="6151" max="6152" width="7.7109375" style="1" customWidth="1"/>
    <col min="6153" max="6153" width="11.28515625" style="1" customWidth="1"/>
    <col min="6154" max="6154" width="9.85546875" style="1" customWidth="1"/>
    <col min="6155" max="6155" width="10" style="1" customWidth="1"/>
    <col min="6156" max="6156" width="8.7109375" style="1" customWidth="1"/>
    <col min="6157" max="6157" width="13.5703125" style="1" customWidth="1"/>
    <col min="6158" max="6158" width="13.28515625" style="1" customWidth="1"/>
    <col min="6159" max="6160" width="12.5703125" style="1" customWidth="1"/>
    <col min="6161" max="6161" width="7.85546875" style="1" customWidth="1"/>
    <col min="6162" max="6162" width="13.5703125" style="1" customWidth="1"/>
    <col min="6163" max="6163" width="8.85546875" style="1" customWidth="1"/>
    <col min="6164" max="6395" width="9.140625" style="1"/>
    <col min="6396" max="6399" width="0" style="1" hidden="1" customWidth="1"/>
    <col min="6400" max="6400" width="4.5703125" style="1" customWidth="1"/>
    <col min="6401" max="6401" width="5.7109375" style="1" customWidth="1"/>
    <col min="6402" max="6406" width="4.7109375" style="1" customWidth="1"/>
    <col min="6407" max="6408" width="7.7109375" style="1" customWidth="1"/>
    <col min="6409" max="6409" width="11.28515625" style="1" customWidth="1"/>
    <col min="6410" max="6410" width="9.85546875" style="1" customWidth="1"/>
    <col min="6411" max="6411" width="10" style="1" customWidth="1"/>
    <col min="6412" max="6412" width="8.7109375" style="1" customWidth="1"/>
    <col min="6413" max="6413" width="13.5703125" style="1" customWidth="1"/>
    <col min="6414" max="6414" width="13.28515625" style="1" customWidth="1"/>
    <col min="6415" max="6416" width="12.5703125" style="1" customWidth="1"/>
    <col min="6417" max="6417" width="7.85546875" style="1" customWidth="1"/>
    <col min="6418" max="6418" width="13.5703125" style="1" customWidth="1"/>
    <col min="6419" max="6419" width="8.85546875" style="1" customWidth="1"/>
    <col min="6420" max="6651" width="9.140625" style="1"/>
    <col min="6652" max="6655" width="0" style="1" hidden="1" customWidth="1"/>
    <col min="6656" max="6656" width="4.5703125" style="1" customWidth="1"/>
    <col min="6657" max="6657" width="5.7109375" style="1" customWidth="1"/>
    <col min="6658" max="6662" width="4.7109375" style="1" customWidth="1"/>
    <col min="6663" max="6664" width="7.7109375" style="1" customWidth="1"/>
    <col min="6665" max="6665" width="11.28515625" style="1" customWidth="1"/>
    <col min="6666" max="6666" width="9.85546875" style="1" customWidth="1"/>
    <col min="6667" max="6667" width="10" style="1" customWidth="1"/>
    <col min="6668" max="6668" width="8.7109375" style="1" customWidth="1"/>
    <col min="6669" max="6669" width="13.5703125" style="1" customWidth="1"/>
    <col min="6670" max="6670" width="13.28515625" style="1" customWidth="1"/>
    <col min="6671" max="6672" width="12.5703125" style="1" customWidth="1"/>
    <col min="6673" max="6673" width="7.85546875" style="1" customWidth="1"/>
    <col min="6674" max="6674" width="13.5703125" style="1" customWidth="1"/>
    <col min="6675" max="6675" width="8.85546875" style="1" customWidth="1"/>
    <col min="6676" max="6907" width="9.140625" style="1"/>
    <col min="6908" max="6911" width="0" style="1" hidden="1" customWidth="1"/>
    <col min="6912" max="6912" width="4.5703125" style="1" customWidth="1"/>
    <col min="6913" max="6913" width="5.7109375" style="1" customWidth="1"/>
    <col min="6914" max="6918" width="4.7109375" style="1" customWidth="1"/>
    <col min="6919" max="6920" width="7.7109375" style="1" customWidth="1"/>
    <col min="6921" max="6921" width="11.28515625" style="1" customWidth="1"/>
    <col min="6922" max="6922" width="9.85546875" style="1" customWidth="1"/>
    <col min="6923" max="6923" width="10" style="1" customWidth="1"/>
    <col min="6924" max="6924" width="8.7109375" style="1" customWidth="1"/>
    <col min="6925" max="6925" width="13.5703125" style="1" customWidth="1"/>
    <col min="6926" max="6926" width="13.28515625" style="1" customWidth="1"/>
    <col min="6927" max="6928" width="12.5703125" style="1" customWidth="1"/>
    <col min="6929" max="6929" width="7.85546875" style="1" customWidth="1"/>
    <col min="6930" max="6930" width="13.5703125" style="1" customWidth="1"/>
    <col min="6931" max="6931" width="8.85546875" style="1" customWidth="1"/>
    <col min="6932" max="7163" width="9.140625" style="1"/>
    <col min="7164" max="7167" width="0" style="1" hidden="1" customWidth="1"/>
    <col min="7168" max="7168" width="4.5703125" style="1" customWidth="1"/>
    <col min="7169" max="7169" width="5.7109375" style="1" customWidth="1"/>
    <col min="7170" max="7174" width="4.7109375" style="1" customWidth="1"/>
    <col min="7175" max="7176" width="7.7109375" style="1" customWidth="1"/>
    <col min="7177" max="7177" width="11.28515625" style="1" customWidth="1"/>
    <col min="7178" max="7178" width="9.85546875" style="1" customWidth="1"/>
    <col min="7179" max="7179" width="10" style="1" customWidth="1"/>
    <col min="7180" max="7180" width="8.7109375" style="1" customWidth="1"/>
    <col min="7181" max="7181" width="13.5703125" style="1" customWidth="1"/>
    <col min="7182" max="7182" width="13.28515625" style="1" customWidth="1"/>
    <col min="7183" max="7184" width="12.5703125" style="1" customWidth="1"/>
    <col min="7185" max="7185" width="7.85546875" style="1" customWidth="1"/>
    <col min="7186" max="7186" width="13.5703125" style="1" customWidth="1"/>
    <col min="7187" max="7187" width="8.85546875" style="1" customWidth="1"/>
    <col min="7188" max="7419" width="9.140625" style="1"/>
    <col min="7420" max="7423" width="0" style="1" hidden="1" customWidth="1"/>
    <col min="7424" max="7424" width="4.5703125" style="1" customWidth="1"/>
    <col min="7425" max="7425" width="5.7109375" style="1" customWidth="1"/>
    <col min="7426" max="7430" width="4.7109375" style="1" customWidth="1"/>
    <col min="7431" max="7432" width="7.7109375" style="1" customWidth="1"/>
    <col min="7433" max="7433" width="11.28515625" style="1" customWidth="1"/>
    <col min="7434" max="7434" width="9.85546875" style="1" customWidth="1"/>
    <col min="7435" max="7435" width="10" style="1" customWidth="1"/>
    <col min="7436" max="7436" width="8.7109375" style="1" customWidth="1"/>
    <col min="7437" max="7437" width="13.5703125" style="1" customWidth="1"/>
    <col min="7438" max="7438" width="13.28515625" style="1" customWidth="1"/>
    <col min="7439" max="7440" width="12.5703125" style="1" customWidth="1"/>
    <col min="7441" max="7441" width="7.85546875" style="1" customWidth="1"/>
    <col min="7442" max="7442" width="13.5703125" style="1" customWidth="1"/>
    <col min="7443" max="7443" width="8.85546875" style="1" customWidth="1"/>
    <col min="7444" max="7675" width="9.140625" style="1"/>
    <col min="7676" max="7679" width="0" style="1" hidden="1" customWidth="1"/>
    <col min="7680" max="7680" width="4.5703125" style="1" customWidth="1"/>
    <col min="7681" max="7681" width="5.7109375" style="1" customWidth="1"/>
    <col min="7682" max="7686" width="4.7109375" style="1" customWidth="1"/>
    <col min="7687" max="7688" width="7.7109375" style="1" customWidth="1"/>
    <col min="7689" max="7689" width="11.28515625" style="1" customWidth="1"/>
    <col min="7690" max="7690" width="9.85546875" style="1" customWidth="1"/>
    <col min="7691" max="7691" width="10" style="1" customWidth="1"/>
    <col min="7692" max="7692" width="8.7109375" style="1" customWidth="1"/>
    <col min="7693" max="7693" width="13.5703125" style="1" customWidth="1"/>
    <col min="7694" max="7694" width="13.28515625" style="1" customWidth="1"/>
    <col min="7695" max="7696" width="12.5703125" style="1" customWidth="1"/>
    <col min="7697" max="7697" width="7.85546875" style="1" customWidth="1"/>
    <col min="7698" max="7698" width="13.5703125" style="1" customWidth="1"/>
    <col min="7699" max="7699" width="8.85546875" style="1" customWidth="1"/>
    <col min="7700" max="7931" width="9.140625" style="1"/>
    <col min="7932" max="7935" width="0" style="1" hidden="1" customWidth="1"/>
    <col min="7936" max="7936" width="4.5703125" style="1" customWidth="1"/>
    <col min="7937" max="7937" width="5.7109375" style="1" customWidth="1"/>
    <col min="7938" max="7942" width="4.7109375" style="1" customWidth="1"/>
    <col min="7943" max="7944" width="7.7109375" style="1" customWidth="1"/>
    <col min="7945" max="7945" width="11.28515625" style="1" customWidth="1"/>
    <col min="7946" max="7946" width="9.85546875" style="1" customWidth="1"/>
    <col min="7947" max="7947" width="10" style="1" customWidth="1"/>
    <col min="7948" max="7948" width="8.7109375" style="1" customWidth="1"/>
    <col min="7949" max="7949" width="13.5703125" style="1" customWidth="1"/>
    <col min="7950" max="7950" width="13.28515625" style="1" customWidth="1"/>
    <col min="7951" max="7952" width="12.5703125" style="1" customWidth="1"/>
    <col min="7953" max="7953" width="7.85546875" style="1" customWidth="1"/>
    <col min="7954" max="7954" width="13.5703125" style="1" customWidth="1"/>
    <col min="7955" max="7955" width="8.85546875" style="1" customWidth="1"/>
    <col min="7956" max="8187" width="9.140625" style="1"/>
    <col min="8188" max="8191" width="0" style="1" hidden="1" customWidth="1"/>
    <col min="8192" max="8192" width="4.5703125" style="1" customWidth="1"/>
    <col min="8193" max="8193" width="5.7109375" style="1" customWidth="1"/>
    <col min="8194" max="8198" width="4.7109375" style="1" customWidth="1"/>
    <col min="8199" max="8200" width="7.7109375" style="1" customWidth="1"/>
    <col min="8201" max="8201" width="11.28515625" style="1" customWidth="1"/>
    <col min="8202" max="8202" width="9.85546875" style="1" customWidth="1"/>
    <col min="8203" max="8203" width="10" style="1" customWidth="1"/>
    <col min="8204" max="8204" width="8.7109375" style="1" customWidth="1"/>
    <col min="8205" max="8205" width="13.5703125" style="1" customWidth="1"/>
    <col min="8206" max="8206" width="13.28515625" style="1" customWidth="1"/>
    <col min="8207" max="8208" width="12.5703125" style="1" customWidth="1"/>
    <col min="8209" max="8209" width="7.85546875" style="1" customWidth="1"/>
    <col min="8210" max="8210" width="13.5703125" style="1" customWidth="1"/>
    <col min="8211" max="8211" width="8.85546875" style="1" customWidth="1"/>
    <col min="8212" max="8443" width="9.140625" style="1"/>
    <col min="8444" max="8447" width="0" style="1" hidden="1" customWidth="1"/>
    <col min="8448" max="8448" width="4.5703125" style="1" customWidth="1"/>
    <col min="8449" max="8449" width="5.7109375" style="1" customWidth="1"/>
    <col min="8450" max="8454" width="4.7109375" style="1" customWidth="1"/>
    <col min="8455" max="8456" width="7.7109375" style="1" customWidth="1"/>
    <col min="8457" max="8457" width="11.28515625" style="1" customWidth="1"/>
    <col min="8458" max="8458" width="9.85546875" style="1" customWidth="1"/>
    <col min="8459" max="8459" width="10" style="1" customWidth="1"/>
    <col min="8460" max="8460" width="8.7109375" style="1" customWidth="1"/>
    <col min="8461" max="8461" width="13.5703125" style="1" customWidth="1"/>
    <col min="8462" max="8462" width="13.28515625" style="1" customWidth="1"/>
    <col min="8463" max="8464" width="12.5703125" style="1" customWidth="1"/>
    <col min="8465" max="8465" width="7.85546875" style="1" customWidth="1"/>
    <col min="8466" max="8466" width="13.5703125" style="1" customWidth="1"/>
    <col min="8467" max="8467" width="8.85546875" style="1" customWidth="1"/>
    <col min="8468" max="8699" width="9.140625" style="1"/>
    <col min="8700" max="8703" width="0" style="1" hidden="1" customWidth="1"/>
    <col min="8704" max="8704" width="4.5703125" style="1" customWidth="1"/>
    <col min="8705" max="8705" width="5.7109375" style="1" customWidth="1"/>
    <col min="8706" max="8710" width="4.7109375" style="1" customWidth="1"/>
    <col min="8711" max="8712" width="7.7109375" style="1" customWidth="1"/>
    <col min="8713" max="8713" width="11.28515625" style="1" customWidth="1"/>
    <col min="8714" max="8714" width="9.85546875" style="1" customWidth="1"/>
    <col min="8715" max="8715" width="10" style="1" customWidth="1"/>
    <col min="8716" max="8716" width="8.7109375" style="1" customWidth="1"/>
    <col min="8717" max="8717" width="13.5703125" style="1" customWidth="1"/>
    <col min="8718" max="8718" width="13.28515625" style="1" customWidth="1"/>
    <col min="8719" max="8720" width="12.5703125" style="1" customWidth="1"/>
    <col min="8721" max="8721" width="7.85546875" style="1" customWidth="1"/>
    <col min="8722" max="8722" width="13.5703125" style="1" customWidth="1"/>
    <col min="8723" max="8723" width="8.85546875" style="1" customWidth="1"/>
    <col min="8724" max="8955" width="9.140625" style="1"/>
    <col min="8956" max="8959" width="0" style="1" hidden="1" customWidth="1"/>
    <col min="8960" max="8960" width="4.5703125" style="1" customWidth="1"/>
    <col min="8961" max="8961" width="5.7109375" style="1" customWidth="1"/>
    <col min="8962" max="8966" width="4.7109375" style="1" customWidth="1"/>
    <col min="8967" max="8968" width="7.7109375" style="1" customWidth="1"/>
    <col min="8969" max="8969" width="11.28515625" style="1" customWidth="1"/>
    <col min="8970" max="8970" width="9.85546875" style="1" customWidth="1"/>
    <col min="8971" max="8971" width="10" style="1" customWidth="1"/>
    <col min="8972" max="8972" width="8.7109375" style="1" customWidth="1"/>
    <col min="8973" max="8973" width="13.5703125" style="1" customWidth="1"/>
    <col min="8974" max="8974" width="13.28515625" style="1" customWidth="1"/>
    <col min="8975" max="8976" width="12.5703125" style="1" customWidth="1"/>
    <col min="8977" max="8977" width="7.85546875" style="1" customWidth="1"/>
    <col min="8978" max="8978" width="13.5703125" style="1" customWidth="1"/>
    <col min="8979" max="8979" width="8.85546875" style="1" customWidth="1"/>
    <col min="8980" max="9211" width="9.140625" style="1"/>
    <col min="9212" max="9215" width="0" style="1" hidden="1" customWidth="1"/>
    <col min="9216" max="9216" width="4.5703125" style="1" customWidth="1"/>
    <col min="9217" max="9217" width="5.7109375" style="1" customWidth="1"/>
    <col min="9218" max="9222" width="4.7109375" style="1" customWidth="1"/>
    <col min="9223" max="9224" width="7.7109375" style="1" customWidth="1"/>
    <col min="9225" max="9225" width="11.28515625" style="1" customWidth="1"/>
    <col min="9226" max="9226" width="9.85546875" style="1" customWidth="1"/>
    <col min="9227" max="9227" width="10" style="1" customWidth="1"/>
    <col min="9228" max="9228" width="8.7109375" style="1" customWidth="1"/>
    <col min="9229" max="9229" width="13.5703125" style="1" customWidth="1"/>
    <col min="9230" max="9230" width="13.28515625" style="1" customWidth="1"/>
    <col min="9231" max="9232" width="12.5703125" style="1" customWidth="1"/>
    <col min="9233" max="9233" width="7.85546875" style="1" customWidth="1"/>
    <col min="9234" max="9234" width="13.5703125" style="1" customWidth="1"/>
    <col min="9235" max="9235" width="8.85546875" style="1" customWidth="1"/>
    <col min="9236" max="9467" width="9.140625" style="1"/>
    <col min="9468" max="9471" width="0" style="1" hidden="1" customWidth="1"/>
    <col min="9472" max="9472" width="4.5703125" style="1" customWidth="1"/>
    <col min="9473" max="9473" width="5.7109375" style="1" customWidth="1"/>
    <col min="9474" max="9478" width="4.7109375" style="1" customWidth="1"/>
    <col min="9479" max="9480" width="7.7109375" style="1" customWidth="1"/>
    <col min="9481" max="9481" width="11.28515625" style="1" customWidth="1"/>
    <col min="9482" max="9482" width="9.85546875" style="1" customWidth="1"/>
    <col min="9483" max="9483" width="10" style="1" customWidth="1"/>
    <col min="9484" max="9484" width="8.7109375" style="1" customWidth="1"/>
    <col min="9485" max="9485" width="13.5703125" style="1" customWidth="1"/>
    <col min="9486" max="9486" width="13.28515625" style="1" customWidth="1"/>
    <col min="9487" max="9488" width="12.5703125" style="1" customWidth="1"/>
    <col min="9489" max="9489" width="7.85546875" style="1" customWidth="1"/>
    <col min="9490" max="9490" width="13.5703125" style="1" customWidth="1"/>
    <col min="9491" max="9491" width="8.85546875" style="1" customWidth="1"/>
    <col min="9492" max="9723" width="9.140625" style="1"/>
    <col min="9724" max="9727" width="0" style="1" hidden="1" customWidth="1"/>
    <col min="9728" max="9728" width="4.5703125" style="1" customWidth="1"/>
    <col min="9729" max="9729" width="5.7109375" style="1" customWidth="1"/>
    <col min="9730" max="9734" width="4.7109375" style="1" customWidth="1"/>
    <col min="9735" max="9736" width="7.7109375" style="1" customWidth="1"/>
    <col min="9737" max="9737" width="11.28515625" style="1" customWidth="1"/>
    <col min="9738" max="9738" width="9.85546875" style="1" customWidth="1"/>
    <col min="9739" max="9739" width="10" style="1" customWidth="1"/>
    <col min="9740" max="9740" width="8.7109375" style="1" customWidth="1"/>
    <col min="9741" max="9741" width="13.5703125" style="1" customWidth="1"/>
    <col min="9742" max="9742" width="13.28515625" style="1" customWidth="1"/>
    <col min="9743" max="9744" width="12.5703125" style="1" customWidth="1"/>
    <col min="9745" max="9745" width="7.85546875" style="1" customWidth="1"/>
    <col min="9746" max="9746" width="13.5703125" style="1" customWidth="1"/>
    <col min="9747" max="9747" width="8.85546875" style="1" customWidth="1"/>
    <col min="9748" max="9979" width="9.140625" style="1"/>
    <col min="9980" max="9983" width="0" style="1" hidden="1" customWidth="1"/>
    <col min="9984" max="9984" width="4.5703125" style="1" customWidth="1"/>
    <col min="9985" max="9985" width="5.7109375" style="1" customWidth="1"/>
    <col min="9986" max="9990" width="4.7109375" style="1" customWidth="1"/>
    <col min="9991" max="9992" width="7.7109375" style="1" customWidth="1"/>
    <col min="9993" max="9993" width="11.28515625" style="1" customWidth="1"/>
    <col min="9994" max="9994" width="9.85546875" style="1" customWidth="1"/>
    <col min="9995" max="9995" width="10" style="1" customWidth="1"/>
    <col min="9996" max="9996" width="8.7109375" style="1" customWidth="1"/>
    <col min="9997" max="9997" width="13.5703125" style="1" customWidth="1"/>
    <col min="9998" max="9998" width="13.28515625" style="1" customWidth="1"/>
    <col min="9999" max="10000" width="12.5703125" style="1" customWidth="1"/>
    <col min="10001" max="10001" width="7.85546875" style="1" customWidth="1"/>
    <col min="10002" max="10002" width="13.5703125" style="1" customWidth="1"/>
    <col min="10003" max="10003" width="8.85546875" style="1" customWidth="1"/>
    <col min="10004" max="10235" width="9.140625" style="1"/>
    <col min="10236" max="10239" width="0" style="1" hidden="1" customWidth="1"/>
    <col min="10240" max="10240" width="4.5703125" style="1" customWidth="1"/>
    <col min="10241" max="10241" width="5.7109375" style="1" customWidth="1"/>
    <col min="10242" max="10246" width="4.7109375" style="1" customWidth="1"/>
    <col min="10247" max="10248" width="7.7109375" style="1" customWidth="1"/>
    <col min="10249" max="10249" width="11.28515625" style="1" customWidth="1"/>
    <col min="10250" max="10250" width="9.85546875" style="1" customWidth="1"/>
    <col min="10251" max="10251" width="10" style="1" customWidth="1"/>
    <col min="10252" max="10252" width="8.7109375" style="1" customWidth="1"/>
    <col min="10253" max="10253" width="13.5703125" style="1" customWidth="1"/>
    <col min="10254" max="10254" width="13.28515625" style="1" customWidth="1"/>
    <col min="10255" max="10256" width="12.5703125" style="1" customWidth="1"/>
    <col min="10257" max="10257" width="7.85546875" style="1" customWidth="1"/>
    <col min="10258" max="10258" width="13.5703125" style="1" customWidth="1"/>
    <col min="10259" max="10259" width="8.85546875" style="1" customWidth="1"/>
    <col min="10260" max="10491" width="9.140625" style="1"/>
    <col min="10492" max="10495" width="0" style="1" hidden="1" customWidth="1"/>
    <col min="10496" max="10496" width="4.5703125" style="1" customWidth="1"/>
    <col min="10497" max="10497" width="5.7109375" style="1" customWidth="1"/>
    <col min="10498" max="10502" width="4.7109375" style="1" customWidth="1"/>
    <col min="10503" max="10504" width="7.7109375" style="1" customWidth="1"/>
    <col min="10505" max="10505" width="11.28515625" style="1" customWidth="1"/>
    <col min="10506" max="10506" width="9.85546875" style="1" customWidth="1"/>
    <col min="10507" max="10507" width="10" style="1" customWidth="1"/>
    <col min="10508" max="10508" width="8.7109375" style="1" customWidth="1"/>
    <col min="10509" max="10509" width="13.5703125" style="1" customWidth="1"/>
    <col min="10510" max="10510" width="13.28515625" style="1" customWidth="1"/>
    <col min="10511" max="10512" width="12.5703125" style="1" customWidth="1"/>
    <col min="10513" max="10513" width="7.85546875" style="1" customWidth="1"/>
    <col min="10514" max="10514" width="13.5703125" style="1" customWidth="1"/>
    <col min="10515" max="10515" width="8.85546875" style="1" customWidth="1"/>
    <col min="10516" max="10747" width="9.140625" style="1"/>
    <col min="10748" max="10751" width="0" style="1" hidden="1" customWidth="1"/>
    <col min="10752" max="10752" width="4.5703125" style="1" customWidth="1"/>
    <col min="10753" max="10753" width="5.7109375" style="1" customWidth="1"/>
    <col min="10754" max="10758" width="4.7109375" style="1" customWidth="1"/>
    <col min="10759" max="10760" width="7.7109375" style="1" customWidth="1"/>
    <col min="10761" max="10761" width="11.28515625" style="1" customWidth="1"/>
    <col min="10762" max="10762" width="9.85546875" style="1" customWidth="1"/>
    <col min="10763" max="10763" width="10" style="1" customWidth="1"/>
    <col min="10764" max="10764" width="8.7109375" style="1" customWidth="1"/>
    <col min="10765" max="10765" width="13.5703125" style="1" customWidth="1"/>
    <col min="10766" max="10766" width="13.28515625" style="1" customWidth="1"/>
    <col min="10767" max="10768" width="12.5703125" style="1" customWidth="1"/>
    <col min="10769" max="10769" width="7.85546875" style="1" customWidth="1"/>
    <col min="10770" max="10770" width="13.5703125" style="1" customWidth="1"/>
    <col min="10771" max="10771" width="8.85546875" style="1" customWidth="1"/>
    <col min="10772" max="11003" width="9.140625" style="1"/>
    <col min="11004" max="11007" width="0" style="1" hidden="1" customWidth="1"/>
    <col min="11008" max="11008" width="4.5703125" style="1" customWidth="1"/>
    <col min="11009" max="11009" width="5.7109375" style="1" customWidth="1"/>
    <col min="11010" max="11014" width="4.7109375" style="1" customWidth="1"/>
    <col min="11015" max="11016" width="7.7109375" style="1" customWidth="1"/>
    <col min="11017" max="11017" width="11.28515625" style="1" customWidth="1"/>
    <col min="11018" max="11018" width="9.85546875" style="1" customWidth="1"/>
    <col min="11019" max="11019" width="10" style="1" customWidth="1"/>
    <col min="11020" max="11020" width="8.7109375" style="1" customWidth="1"/>
    <col min="11021" max="11021" width="13.5703125" style="1" customWidth="1"/>
    <col min="11022" max="11022" width="13.28515625" style="1" customWidth="1"/>
    <col min="11023" max="11024" width="12.5703125" style="1" customWidth="1"/>
    <col min="11025" max="11025" width="7.85546875" style="1" customWidth="1"/>
    <col min="11026" max="11026" width="13.5703125" style="1" customWidth="1"/>
    <col min="11027" max="11027" width="8.85546875" style="1" customWidth="1"/>
    <col min="11028" max="11259" width="9.140625" style="1"/>
    <col min="11260" max="11263" width="0" style="1" hidden="1" customWidth="1"/>
    <col min="11264" max="11264" width="4.5703125" style="1" customWidth="1"/>
    <col min="11265" max="11265" width="5.7109375" style="1" customWidth="1"/>
    <col min="11266" max="11270" width="4.7109375" style="1" customWidth="1"/>
    <col min="11271" max="11272" width="7.7109375" style="1" customWidth="1"/>
    <col min="11273" max="11273" width="11.28515625" style="1" customWidth="1"/>
    <col min="11274" max="11274" width="9.85546875" style="1" customWidth="1"/>
    <col min="11275" max="11275" width="10" style="1" customWidth="1"/>
    <col min="11276" max="11276" width="8.7109375" style="1" customWidth="1"/>
    <col min="11277" max="11277" width="13.5703125" style="1" customWidth="1"/>
    <col min="11278" max="11278" width="13.28515625" style="1" customWidth="1"/>
    <col min="11279" max="11280" width="12.5703125" style="1" customWidth="1"/>
    <col min="11281" max="11281" width="7.85546875" style="1" customWidth="1"/>
    <col min="11282" max="11282" width="13.5703125" style="1" customWidth="1"/>
    <col min="11283" max="11283" width="8.85546875" style="1" customWidth="1"/>
    <col min="11284" max="11515" width="9.140625" style="1"/>
    <col min="11516" max="11519" width="0" style="1" hidden="1" customWidth="1"/>
    <col min="11520" max="11520" width="4.5703125" style="1" customWidth="1"/>
    <col min="11521" max="11521" width="5.7109375" style="1" customWidth="1"/>
    <col min="11522" max="11526" width="4.7109375" style="1" customWidth="1"/>
    <col min="11527" max="11528" width="7.7109375" style="1" customWidth="1"/>
    <col min="11529" max="11529" width="11.28515625" style="1" customWidth="1"/>
    <col min="11530" max="11530" width="9.85546875" style="1" customWidth="1"/>
    <col min="11531" max="11531" width="10" style="1" customWidth="1"/>
    <col min="11532" max="11532" width="8.7109375" style="1" customWidth="1"/>
    <col min="11533" max="11533" width="13.5703125" style="1" customWidth="1"/>
    <col min="11534" max="11534" width="13.28515625" style="1" customWidth="1"/>
    <col min="11535" max="11536" width="12.5703125" style="1" customWidth="1"/>
    <col min="11537" max="11537" width="7.85546875" style="1" customWidth="1"/>
    <col min="11538" max="11538" width="13.5703125" style="1" customWidth="1"/>
    <col min="11539" max="11539" width="8.85546875" style="1" customWidth="1"/>
    <col min="11540" max="11771" width="9.140625" style="1"/>
    <col min="11772" max="11775" width="0" style="1" hidden="1" customWidth="1"/>
    <col min="11776" max="11776" width="4.5703125" style="1" customWidth="1"/>
    <col min="11777" max="11777" width="5.7109375" style="1" customWidth="1"/>
    <col min="11778" max="11782" width="4.7109375" style="1" customWidth="1"/>
    <col min="11783" max="11784" width="7.7109375" style="1" customWidth="1"/>
    <col min="11785" max="11785" width="11.28515625" style="1" customWidth="1"/>
    <col min="11786" max="11786" width="9.85546875" style="1" customWidth="1"/>
    <col min="11787" max="11787" width="10" style="1" customWidth="1"/>
    <col min="11788" max="11788" width="8.7109375" style="1" customWidth="1"/>
    <col min="11789" max="11789" width="13.5703125" style="1" customWidth="1"/>
    <col min="11790" max="11790" width="13.28515625" style="1" customWidth="1"/>
    <col min="11791" max="11792" width="12.5703125" style="1" customWidth="1"/>
    <col min="11793" max="11793" width="7.85546875" style="1" customWidth="1"/>
    <col min="11794" max="11794" width="13.5703125" style="1" customWidth="1"/>
    <col min="11795" max="11795" width="8.85546875" style="1" customWidth="1"/>
    <col min="11796" max="12027" width="9.140625" style="1"/>
    <col min="12028" max="12031" width="0" style="1" hidden="1" customWidth="1"/>
    <col min="12032" max="12032" width="4.5703125" style="1" customWidth="1"/>
    <col min="12033" max="12033" width="5.7109375" style="1" customWidth="1"/>
    <col min="12034" max="12038" width="4.7109375" style="1" customWidth="1"/>
    <col min="12039" max="12040" width="7.7109375" style="1" customWidth="1"/>
    <col min="12041" max="12041" width="11.28515625" style="1" customWidth="1"/>
    <col min="12042" max="12042" width="9.85546875" style="1" customWidth="1"/>
    <col min="12043" max="12043" width="10" style="1" customWidth="1"/>
    <col min="12044" max="12044" width="8.7109375" style="1" customWidth="1"/>
    <col min="12045" max="12045" width="13.5703125" style="1" customWidth="1"/>
    <col min="12046" max="12046" width="13.28515625" style="1" customWidth="1"/>
    <col min="12047" max="12048" width="12.5703125" style="1" customWidth="1"/>
    <col min="12049" max="12049" width="7.85546875" style="1" customWidth="1"/>
    <col min="12050" max="12050" width="13.5703125" style="1" customWidth="1"/>
    <col min="12051" max="12051" width="8.85546875" style="1" customWidth="1"/>
    <col min="12052" max="12283" width="9.140625" style="1"/>
    <col min="12284" max="12287" width="0" style="1" hidden="1" customWidth="1"/>
    <col min="12288" max="12288" width="4.5703125" style="1" customWidth="1"/>
    <col min="12289" max="12289" width="5.7109375" style="1" customWidth="1"/>
    <col min="12290" max="12294" width="4.7109375" style="1" customWidth="1"/>
    <col min="12295" max="12296" width="7.7109375" style="1" customWidth="1"/>
    <col min="12297" max="12297" width="11.28515625" style="1" customWidth="1"/>
    <col min="12298" max="12298" width="9.85546875" style="1" customWidth="1"/>
    <col min="12299" max="12299" width="10" style="1" customWidth="1"/>
    <col min="12300" max="12300" width="8.7109375" style="1" customWidth="1"/>
    <col min="12301" max="12301" width="13.5703125" style="1" customWidth="1"/>
    <col min="12302" max="12302" width="13.28515625" style="1" customWidth="1"/>
    <col min="12303" max="12304" width="12.5703125" style="1" customWidth="1"/>
    <col min="12305" max="12305" width="7.85546875" style="1" customWidth="1"/>
    <col min="12306" max="12306" width="13.5703125" style="1" customWidth="1"/>
    <col min="12307" max="12307" width="8.85546875" style="1" customWidth="1"/>
    <col min="12308" max="12539" width="9.140625" style="1"/>
    <col min="12540" max="12543" width="0" style="1" hidden="1" customWidth="1"/>
    <col min="12544" max="12544" width="4.5703125" style="1" customWidth="1"/>
    <col min="12545" max="12545" width="5.7109375" style="1" customWidth="1"/>
    <col min="12546" max="12550" width="4.7109375" style="1" customWidth="1"/>
    <col min="12551" max="12552" width="7.7109375" style="1" customWidth="1"/>
    <col min="12553" max="12553" width="11.28515625" style="1" customWidth="1"/>
    <col min="12554" max="12554" width="9.85546875" style="1" customWidth="1"/>
    <col min="12555" max="12555" width="10" style="1" customWidth="1"/>
    <col min="12556" max="12556" width="8.7109375" style="1" customWidth="1"/>
    <col min="12557" max="12557" width="13.5703125" style="1" customWidth="1"/>
    <col min="12558" max="12558" width="13.28515625" style="1" customWidth="1"/>
    <col min="12559" max="12560" width="12.5703125" style="1" customWidth="1"/>
    <col min="12561" max="12561" width="7.85546875" style="1" customWidth="1"/>
    <col min="12562" max="12562" width="13.5703125" style="1" customWidth="1"/>
    <col min="12563" max="12563" width="8.85546875" style="1" customWidth="1"/>
    <col min="12564" max="12795" width="9.140625" style="1"/>
    <col min="12796" max="12799" width="0" style="1" hidden="1" customWidth="1"/>
    <col min="12800" max="12800" width="4.5703125" style="1" customWidth="1"/>
    <col min="12801" max="12801" width="5.7109375" style="1" customWidth="1"/>
    <col min="12802" max="12806" width="4.7109375" style="1" customWidth="1"/>
    <col min="12807" max="12808" width="7.7109375" style="1" customWidth="1"/>
    <col min="12809" max="12809" width="11.28515625" style="1" customWidth="1"/>
    <col min="12810" max="12810" width="9.85546875" style="1" customWidth="1"/>
    <col min="12811" max="12811" width="10" style="1" customWidth="1"/>
    <col min="12812" max="12812" width="8.7109375" style="1" customWidth="1"/>
    <col min="12813" max="12813" width="13.5703125" style="1" customWidth="1"/>
    <col min="12814" max="12814" width="13.28515625" style="1" customWidth="1"/>
    <col min="12815" max="12816" width="12.5703125" style="1" customWidth="1"/>
    <col min="12817" max="12817" width="7.85546875" style="1" customWidth="1"/>
    <col min="12818" max="12818" width="13.5703125" style="1" customWidth="1"/>
    <col min="12819" max="12819" width="8.85546875" style="1" customWidth="1"/>
    <col min="12820" max="13051" width="9.140625" style="1"/>
    <col min="13052" max="13055" width="0" style="1" hidden="1" customWidth="1"/>
    <col min="13056" max="13056" width="4.5703125" style="1" customWidth="1"/>
    <col min="13057" max="13057" width="5.7109375" style="1" customWidth="1"/>
    <col min="13058" max="13062" width="4.7109375" style="1" customWidth="1"/>
    <col min="13063" max="13064" width="7.7109375" style="1" customWidth="1"/>
    <col min="13065" max="13065" width="11.28515625" style="1" customWidth="1"/>
    <col min="13066" max="13066" width="9.85546875" style="1" customWidth="1"/>
    <col min="13067" max="13067" width="10" style="1" customWidth="1"/>
    <col min="13068" max="13068" width="8.7109375" style="1" customWidth="1"/>
    <col min="13069" max="13069" width="13.5703125" style="1" customWidth="1"/>
    <col min="13070" max="13070" width="13.28515625" style="1" customWidth="1"/>
    <col min="13071" max="13072" width="12.5703125" style="1" customWidth="1"/>
    <col min="13073" max="13073" width="7.85546875" style="1" customWidth="1"/>
    <col min="13074" max="13074" width="13.5703125" style="1" customWidth="1"/>
    <col min="13075" max="13075" width="8.85546875" style="1" customWidth="1"/>
    <col min="13076" max="13307" width="9.140625" style="1"/>
    <col min="13308" max="13311" width="0" style="1" hidden="1" customWidth="1"/>
    <col min="13312" max="13312" width="4.5703125" style="1" customWidth="1"/>
    <col min="13313" max="13313" width="5.7109375" style="1" customWidth="1"/>
    <col min="13314" max="13318" width="4.7109375" style="1" customWidth="1"/>
    <col min="13319" max="13320" width="7.7109375" style="1" customWidth="1"/>
    <col min="13321" max="13321" width="11.28515625" style="1" customWidth="1"/>
    <col min="13322" max="13322" width="9.85546875" style="1" customWidth="1"/>
    <col min="13323" max="13323" width="10" style="1" customWidth="1"/>
    <col min="13324" max="13324" width="8.7109375" style="1" customWidth="1"/>
    <col min="13325" max="13325" width="13.5703125" style="1" customWidth="1"/>
    <col min="13326" max="13326" width="13.28515625" style="1" customWidth="1"/>
    <col min="13327" max="13328" width="12.5703125" style="1" customWidth="1"/>
    <col min="13329" max="13329" width="7.85546875" style="1" customWidth="1"/>
    <col min="13330" max="13330" width="13.5703125" style="1" customWidth="1"/>
    <col min="13331" max="13331" width="8.85546875" style="1" customWidth="1"/>
    <col min="13332" max="13563" width="9.140625" style="1"/>
    <col min="13564" max="13567" width="0" style="1" hidden="1" customWidth="1"/>
    <col min="13568" max="13568" width="4.5703125" style="1" customWidth="1"/>
    <col min="13569" max="13569" width="5.7109375" style="1" customWidth="1"/>
    <col min="13570" max="13574" width="4.7109375" style="1" customWidth="1"/>
    <col min="13575" max="13576" width="7.7109375" style="1" customWidth="1"/>
    <col min="13577" max="13577" width="11.28515625" style="1" customWidth="1"/>
    <col min="13578" max="13578" width="9.85546875" style="1" customWidth="1"/>
    <col min="13579" max="13579" width="10" style="1" customWidth="1"/>
    <col min="13580" max="13580" width="8.7109375" style="1" customWidth="1"/>
    <col min="13581" max="13581" width="13.5703125" style="1" customWidth="1"/>
    <col min="13582" max="13582" width="13.28515625" style="1" customWidth="1"/>
    <col min="13583" max="13584" width="12.5703125" style="1" customWidth="1"/>
    <col min="13585" max="13585" width="7.85546875" style="1" customWidth="1"/>
    <col min="13586" max="13586" width="13.5703125" style="1" customWidth="1"/>
    <col min="13587" max="13587" width="8.85546875" style="1" customWidth="1"/>
    <col min="13588" max="13819" width="9.140625" style="1"/>
    <col min="13820" max="13823" width="0" style="1" hidden="1" customWidth="1"/>
    <col min="13824" max="13824" width="4.5703125" style="1" customWidth="1"/>
    <col min="13825" max="13825" width="5.7109375" style="1" customWidth="1"/>
    <col min="13826" max="13830" width="4.7109375" style="1" customWidth="1"/>
    <col min="13831" max="13832" width="7.7109375" style="1" customWidth="1"/>
    <col min="13833" max="13833" width="11.28515625" style="1" customWidth="1"/>
    <col min="13834" max="13834" width="9.85546875" style="1" customWidth="1"/>
    <col min="13835" max="13835" width="10" style="1" customWidth="1"/>
    <col min="13836" max="13836" width="8.7109375" style="1" customWidth="1"/>
    <col min="13837" max="13837" width="13.5703125" style="1" customWidth="1"/>
    <col min="13838" max="13838" width="13.28515625" style="1" customWidth="1"/>
    <col min="13839" max="13840" width="12.5703125" style="1" customWidth="1"/>
    <col min="13841" max="13841" width="7.85546875" style="1" customWidth="1"/>
    <col min="13842" max="13842" width="13.5703125" style="1" customWidth="1"/>
    <col min="13843" max="13843" width="8.85546875" style="1" customWidth="1"/>
    <col min="13844" max="14075" width="9.140625" style="1"/>
    <col min="14076" max="14079" width="0" style="1" hidden="1" customWidth="1"/>
    <col min="14080" max="14080" width="4.5703125" style="1" customWidth="1"/>
    <col min="14081" max="14081" width="5.7109375" style="1" customWidth="1"/>
    <col min="14082" max="14086" width="4.7109375" style="1" customWidth="1"/>
    <col min="14087" max="14088" width="7.7109375" style="1" customWidth="1"/>
    <col min="14089" max="14089" width="11.28515625" style="1" customWidth="1"/>
    <col min="14090" max="14090" width="9.85546875" style="1" customWidth="1"/>
    <col min="14091" max="14091" width="10" style="1" customWidth="1"/>
    <col min="14092" max="14092" width="8.7109375" style="1" customWidth="1"/>
    <col min="14093" max="14093" width="13.5703125" style="1" customWidth="1"/>
    <col min="14094" max="14094" width="13.28515625" style="1" customWidth="1"/>
    <col min="14095" max="14096" width="12.5703125" style="1" customWidth="1"/>
    <col min="14097" max="14097" width="7.85546875" style="1" customWidth="1"/>
    <col min="14098" max="14098" width="13.5703125" style="1" customWidth="1"/>
    <col min="14099" max="14099" width="8.85546875" style="1" customWidth="1"/>
    <col min="14100" max="14331" width="9.140625" style="1"/>
    <col min="14332" max="14335" width="0" style="1" hidden="1" customWidth="1"/>
    <col min="14336" max="14336" width="4.5703125" style="1" customWidth="1"/>
    <col min="14337" max="14337" width="5.7109375" style="1" customWidth="1"/>
    <col min="14338" max="14342" width="4.7109375" style="1" customWidth="1"/>
    <col min="14343" max="14344" width="7.7109375" style="1" customWidth="1"/>
    <col min="14345" max="14345" width="11.28515625" style="1" customWidth="1"/>
    <col min="14346" max="14346" width="9.85546875" style="1" customWidth="1"/>
    <col min="14347" max="14347" width="10" style="1" customWidth="1"/>
    <col min="14348" max="14348" width="8.7109375" style="1" customWidth="1"/>
    <col min="14349" max="14349" width="13.5703125" style="1" customWidth="1"/>
    <col min="14350" max="14350" width="13.28515625" style="1" customWidth="1"/>
    <col min="14351" max="14352" width="12.5703125" style="1" customWidth="1"/>
    <col min="14353" max="14353" width="7.85546875" style="1" customWidth="1"/>
    <col min="14354" max="14354" width="13.5703125" style="1" customWidth="1"/>
    <col min="14355" max="14355" width="8.85546875" style="1" customWidth="1"/>
    <col min="14356" max="14587" width="9.140625" style="1"/>
    <col min="14588" max="14591" width="0" style="1" hidden="1" customWidth="1"/>
    <col min="14592" max="14592" width="4.5703125" style="1" customWidth="1"/>
    <col min="14593" max="14593" width="5.7109375" style="1" customWidth="1"/>
    <col min="14594" max="14598" width="4.7109375" style="1" customWidth="1"/>
    <col min="14599" max="14600" width="7.7109375" style="1" customWidth="1"/>
    <col min="14601" max="14601" width="11.28515625" style="1" customWidth="1"/>
    <col min="14602" max="14602" width="9.85546875" style="1" customWidth="1"/>
    <col min="14603" max="14603" width="10" style="1" customWidth="1"/>
    <col min="14604" max="14604" width="8.7109375" style="1" customWidth="1"/>
    <col min="14605" max="14605" width="13.5703125" style="1" customWidth="1"/>
    <col min="14606" max="14606" width="13.28515625" style="1" customWidth="1"/>
    <col min="14607" max="14608" width="12.5703125" style="1" customWidth="1"/>
    <col min="14609" max="14609" width="7.85546875" style="1" customWidth="1"/>
    <col min="14610" max="14610" width="13.5703125" style="1" customWidth="1"/>
    <col min="14611" max="14611" width="8.85546875" style="1" customWidth="1"/>
    <col min="14612" max="14843" width="9.140625" style="1"/>
    <col min="14844" max="14847" width="0" style="1" hidden="1" customWidth="1"/>
    <col min="14848" max="14848" width="4.5703125" style="1" customWidth="1"/>
    <col min="14849" max="14849" width="5.7109375" style="1" customWidth="1"/>
    <col min="14850" max="14854" width="4.7109375" style="1" customWidth="1"/>
    <col min="14855" max="14856" width="7.7109375" style="1" customWidth="1"/>
    <col min="14857" max="14857" width="11.28515625" style="1" customWidth="1"/>
    <col min="14858" max="14858" width="9.85546875" style="1" customWidth="1"/>
    <col min="14859" max="14859" width="10" style="1" customWidth="1"/>
    <col min="14860" max="14860" width="8.7109375" style="1" customWidth="1"/>
    <col min="14861" max="14861" width="13.5703125" style="1" customWidth="1"/>
    <col min="14862" max="14862" width="13.28515625" style="1" customWidth="1"/>
    <col min="14863" max="14864" width="12.5703125" style="1" customWidth="1"/>
    <col min="14865" max="14865" width="7.85546875" style="1" customWidth="1"/>
    <col min="14866" max="14866" width="13.5703125" style="1" customWidth="1"/>
    <col min="14867" max="14867" width="8.85546875" style="1" customWidth="1"/>
    <col min="14868" max="15099" width="9.140625" style="1"/>
    <col min="15100" max="15103" width="0" style="1" hidden="1" customWidth="1"/>
    <col min="15104" max="15104" width="4.5703125" style="1" customWidth="1"/>
    <col min="15105" max="15105" width="5.7109375" style="1" customWidth="1"/>
    <col min="15106" max="15110" width="4.7109375" style="1" customWidth="1"/>
    <col min="15111" max="15112" width="7.7109375" style="1" customWidth="1"/>
    <col min="15113" max="15113" width="11.28515625" style="1" customWidth="1"/>
    <col min="15114" max="15114" width="9.85546875" style="1" customWidth="1"/>
    <col min="15115" max="15115" width="10" style="1" customWidth="1"/>
    <col min="15116" max="15116" width="8.7109375" style="1" customWidth="1"/>
    <col min="15117" max="15117" width="13.5703125" style="1" customWidth="1"/>
    <col min="15118" max="15118" width="13.28515625" style="1" customWidth="1"/>
    <col min="15119" max="15120" width="12.5703125" style="1" customWidth="1"/>
    <col min="15121" max="15121" width="7.85546875" style="1" customWidth="1"/>
    <col min="15122" max="15122" width="13.5703125" style="1" customWidth="1"/>
    <col min="15123" max="15123" width="8.85546875" style="1" customWidth="1"/>
    <col min="15124" max="15355" width="9.140625" style="1"/>
    <col min="15356" max="15359" width="0" style="1" hidden="1" customWidth="1"/>
    <col min="15360" max="15360" width="4.5703125" style="1" customWidth="1"/>
    <col min="15361" max="15361" width="5.7109375" style="1" customWidth="1"/>
    <col min="15362" max="15366" width="4.7109375" style="1" customWidth="1"/>
    <col min="15367" max="15368" width="7.7109375" style="1" customWidth="1"/>
    <col min="15369" max="15369" width="11.28515625" style="1" customWidth="1"/>
    <col min="15370" max="15370" width="9.85546875" style="1" customWidth="1"/>
    <col min="15371" max="15371" width="10" style="1" customWidth="1"/>
    <col min="15372" max="15372" width="8.7109375" style="1" customWidth="1"/>
    <col min="15373" max="15373" width="13.5703125" style="1" customWidth="1"/>
    <col min="15374" max="15374" width="13.28515625" style="1" customWidth="1"/>
    <col min="15375" max="15376" width="12.5703125" style="1" customWidth="1"/>
    <col min="15377" max="15377" width="7.85546875" style="1" customWidth="1"/>
    <col min="15378" max="15378" width="13.5703125" style="1" customWidth="1"/>
    <col min="15379" max="15379" width="8.85546875" style="1" customWidth="1"/>
    <col min="15380" max="15611" width="9.140625" style="1"/>
    <col min="15612" max="15615" width="0" style="1" hidden="1" customWidth="1"/>
    <col min="15616" max="15616" width="4.5703125" style="1" customWidth="1"/>
    <col min="15617" max="15617" width="5.7109375" style="1" customWidth="1"/>
    <col min="15618" max="15622" width="4.7109375" style="1" customWidth="1"/>
    <col min="15623" max="15624" width="7.7109375" style="1" customWidth="1"/>
    <col min="15625" max="15625" width="11.28515625" style="1" customWidth="1"/>
    <col min="15626" max="15626" width="9.85546875" style="1" customWidth="1"/>
    <col min="15627" max="15627" width="10" style="1" customWidth="1"/>
    <col min="15628" max="15628" width="8.7109375" style="1" customWidth="1"/>
    <col min="15629" max="15629" width="13.5703125" style="1" customWidth="1"/>
    <col min="15630" max="15630" width="13.28515625" style="1" customWidth="1"/>
    <col min="15631" max="15632" width="12.5703125" style="1" customWidth="1"/>
    <col min="15633" max="15633" width="7.85546875" style="1" customWidth="1"/>
    <col min="15634" max="15634" width="13.5703125" style="1" customWidth="1"/>
    <col min="15635" max="15635" width="8.85546875" style="1" customWidth="1"/>
    <col min="15636" max="15867" width="9.140625" style="1"/>
    <col min="15868" max="15871" width="0" style="1" hidden="1" customWidth="1"/>
    <col min="15872" max="15872" width="4.5703125" style="1" customWidth="1"/>
    <col min="15873" max="15873" width="5.7109375" style="1" customWidth="1"/>
    <col min="15874" max="15878" width="4.7109375" style="1" customWidth="1"/>
    <col min="15879" max="15880" width="7.7109375" style="1" customWidth="1"/>
    <col min="15881" max="15881" width="11.28515625" style="1" customWidth="1"/>
    <col min="15882" max="15882" width="9.85546875" style="1" customWidth="1"/>
    <col min="15883" max="15883" width="10" style="1" customWidth="1"/>
    <col min="15884" max="15884" width="8.7109375" style="1" customWidth="1"/>
    <col min="15885" max="15885" width="13.5703125" style="1" customWidth="1"/>
    <col min="15886" max="15886" width="13.28515625" style="1" customWidth="1"/>
    <col min="15887" max="15888" width="12.5703125" style="1" customWidth="1"/>
    <col min="15889" max="15889" width="7.85546875" style="1" customWidth="1"/>
    <col min="15890" max="15890" width="13.5703125" style="1" customWidth="1"/>
    <col min="15891" max="15891" width="8.85546875" style="1" customWidth="1"/>
    <col min="15892" max="16123" width="9.140625" style="1"/>
    <col min="16124" max="16127" width="0" style="1" hidden="1" customWidth="1"/>
    <col min="16128" max="16128" width="4.5703125" style="1" customWidth="1"/>
    <col min="16129" max="16129" width="5.7109375" style="1" customWidth="1"/>
    <col min="16130" max="16134" width="4.7109375" style="1" customWidth="1"/>
    <col min="16135" max="16136" width="7.7109375" style="1" customWidth="1"/>
    <col min="16137" max="16137" width="11.28515625" style="1" customWidth="1"/>
    <col min="16138" max="16138" width="9.85546875" style="1" customWidth="1"/>
    <col min="16139" max="16139" width="10" style="1" customWidth="1"/>
    <col min="16140" max="16140" width="8.7109375" style="1" customWidth="1"/>
    <col min="16141" max="16141" width="13.5703125" style="1" customWidth="1"/>
    <col min="16142" max="16142" width="13.28515625" style="1" customWidth="1"/>
    <col min="16143" max="16144" width="12.5703125" style="1" customWidth="1"/>
    <col min="16145" max="16145" width="7.85546875" style="1" customWidth="1"/>
    <col min="16146" max="16146" width="13.5703125" style="1" customWidth="1"/>
    <col min="16147" max="16147" width="8.85546875" style="1" customWidth="1"/>
    <col min="16148" max="16384" width="9.140625" style="1"/>
  </cols>
  <sheetData>
    <row r="1" spans="1:18" ht="35.1" customHeight="1">
      <c r="A1" s="27"/>
      <c r="B1" s="28"/>
      <c r="C1" s="28"/>
      <c r="D1" s="28"/>
      <c r="E1" s="493" t="s">
        <v>14</v>
      </c>
      <c r="F1" s="494"/>
      <c r="G1" s="494"/>
      <c r="H1" s="494"/>
      <c r="I1" s="494"/>
      <c r="J1" s="494"/>
      <c r="K1" s="494"/>
      <c r="L1" s="494"/>
      <c r="M1" s="494"/>
      <c r="N1" s="494"/>
      <c r="O1" s="494"/>
      <c r="P1" s="494"/>
      <c r="Q1" s="494"/>
      <c r="R1" s="495"/>
    </row>
    <row r="2" spans="1:18" ht="15" customHeight="1">
      <c r="A2" s="29"/>
      <c r="E2" s="496"/>
      <c r="F2" s="497"/>
      <c r="G2" s="497"/>
      <c r="H2" s="497"/>
      <c r="I2" s="497"/>
      <c r="J2" s="497"/>
      <c r="K2" s="497"/>
      <c r="L2" s="497"/>
      <c r="M2" s="497"/>
      <c r="N2" s="497"/>
      <c r="O2" s="497"/>
      <c r="P2" s="497"/>
      <c r="Q2" s="497"/>
      <c r="R2" s="498"/>
    </row>
    <row r="3" spans="1:18" ht="15" customHeight="1">
      <c r="A3" s="29"/>
      <c r="E3" s="301"/>
      <c r="F3" s="302"/>
      <c r="G3" s="302"/>
      <c r="H3" s="302"/>
      <c r="I3" s="302"/>
      <c r="J3" s="302"/>
      <c r="K3" s="302"/>
      <c r="L3" s="302"/>
      <c r="M3" s="302"/>
      <c r="N3" s="302"/>
      <c r="O3" s="302"/>
      <c r="P3" s="302"/>
      <c r="Q3" s="302"/>
      <c r="R3" s="303"/>
    </row>
    <row r="4" spans="1:18" ht="15.4" customHeight="1">
      <c r="A4" s="29"/>
      <c r="E4" s="304"/>
      <c r="F4" s="305"/>
      <c r="G4" s="305"/>
      <c r="H4" s="305"/>
      <c r="I4" s="305"/>
      <c r="J4" s="305"/>
      <c r="K4" s="305"/>
      <c r="L4" s="305"/>
      <c r="M4" s="305"/>
      <c r="N4" s="305"/>
      <c r="O4" s="305"/>
      <c r="P4" s="305"/>
      <c r="Q4" s="305"/>
      <c r="R4" s="306"/>
    </row>
    <row r="5" spans="1:18" ht="16.7" customHeight="1">
      <c r="A5" s="301" t="s">
        <v>56</v>
      </c>
      <c r="B5" s="302"/>
      <c r="C5" s="302"/>
      <c r="D5" s="302"/>
      <c r="E5" s="302"/>
      <c r="F5" s="302"/>
      <c r="G5" s="302"/>
      <c r="H5" s="302"/>
      <c r="I5" s="302"/>
      <c r="J5" s="302"/>
      <c r="K5" s="302"/>
      <c r="L5" s="302"/>
      <c r="M5" s="302"/>
      <c r="N5" s="302"/>
      <c r="O5" s="302"/>
      <c r="P5" s="302"/>
      <c r="Q5" s="302"/>
      <c r="R5" s="303"/>
    </row>
    <row r="6" spans="1:18" ht="16.7" customHeight="1">
      <c r="A6" s="29"/>
      <c r="E6" s="308" t="s">
        <v>107</v>
      </c>
      <c r="F6" s="309"/>
      <c r="G6" s="309"/>
      <c r="H6" s="4"/>
      <c r="I6" s="310" t="s">
        <v>0</v>
      </c>
      <c r="J6" s="310"/>
      <c r="K6" s="310"/>
      <c r="L6" s="310"/>
      <c r="M6" s="295"/>
      <c r="N6" s="296"/>
      <c r="O6" s="296"/>
      <c r="P6" s="296"/>
      <c r="Q6" s="296"/>
      <c r="R6" s="297"/>
    </row>
    <row r="7" spans="1:18">
      <c r="A7" s="29"/>
      <c r="E7" s="308" t="s">
        <v>103</v>
      </c>
      <c r="F7" s="309"/>
      <c r="G7" s="309"/>
      <c r="H7" s="8"/>
      <c r="I7" s="310"/>
      <c r="J7" s="310"/>
      <c r="K7" s="310"/>
      <c r="L7" s="310"/>
      <c r="M7" s="298"/>
      <c r="N7" s="299"/>
      <c r="O7" s="299"/>
      <c r="P7" s="299"/>
      <c r="Q7" s="299"/>
      <c r="R7" s="300"/>
    </row>
    <row r="8" spans="1:18" ht="15.4" customHeight="1">
      <c r="A8" s="29"/>
      <c r="E8" s="307" t="s">
        <v>34</v>
      </c>
      <c r="F8" s="229"/>
      <c r="G8" s="6" t="s">
        <v>13</v>
      </c>
      <c r="H8" s="232"/>
      <c r="I8" s="232"/>
      <c r="J8" s="232"/>
      <c r="K8" s="232"/>
      <c r="L8" s="316"/>
      <c r="M8" s="317"/>
      <c r="N8" s="317"/>
      <c r="O8" s="317"/>
      <c r="P8" s="317"/>
      <c r="Q8" s="317"/>
      <c r="R8" s="318"/>
    </row>
    <row r="9" spans="1:18" ht="29.65" customHeight="1">
      <c r="A9" s="29"/>
      <c r="E9" s="307"/>
      <c r="F9" s="229"/>
      <c r="G9" s="6" t="s">
        <v>35</v>
      </c>
      <c r="H9" s="232"/>
      <c r="I9" s="232"/>
      <c r="J9" s="232"/>
      <c r="K9" s="232"/>
      <c r="L9" s="319"/>
      <c r="M9" s="320"/>
      <c r="N9" s="320"/>
      <c r="O9" s="320"/>
      <c r="P9" s="320"/>
      <c r="Q9" s="320"/>
      <c r="R9" s="321"/>
    </row>
    <row r="10" spans="1:18" ht="15.95" customHeight="1">
      <c r="A10" s="29"/>
      <c r="E10" s="322" t="s">
        <v>84</v>
      </c>
      <c r="F10" s="227"/>
      <c r="G10" s="227"/>
      <c r="H10" s="227"/>
      <c r="I10" s="227"/>
      <c r="J10" s="227"/>
      <c r="K10" s="227"/>
      <c r="L10" s="313" t="s">
        <v>27</v>
      </c>
      <c r="M10" s="314"/>
      <c r="N10" s="314"/>
      <c r="O10" s="314"/>
      <c r="P10" s="315"/>
      <c r="Q10" s="323"/>
      <c r="R10" s="324"/>
    </row>
    <row r="11" spans="1:18" ht="15">
      <c r="A11" s="29"/>
      <c r="E11" s="322"/>
      <c r="F11" s="227"/>
      <c r="G11" s="227"/>
      <c r="H11" s="227"/>
      <c r="I11" s="227"/>
      <c r="J11" s="227"/>
      <c r="K11" s="227"/>
      <c r="L11" s="327" t="s">
        <v>15</v>
      </c>
      <c r="M11" s="328"/>
      <c r="N11" s="328"/>
      <c r="O11" s="328"/>
      <c r="P11" s="329"/>
      <c r="Q11" s="311">
        <f>+'Copertina&amp;Sintesi'!F28</f>
        <v>0</v>
      </c>
      <c r="R11" s="311"/>
    </row>
    <row r="12" spans="1:18" ht="15">
      <c r="A12" s="29"/>
      <c r="E12" s="330" t="s">
        <v>85</v>
      </c>
      <c r="F12" s="259"/>
      <c r="G12" s="259"/>
      <c r="H12" s="259"/>
      <c r="I12" s="259"/>
      <c r="J12" s="32">
        <f>+'Copertina&amp;Sintesi'!F23</f>
        <v>0</v>
      </c>
      <c r="K12" s="260">
        <f>+COUNTIF(J12:J15,"SI")*0.05</f>
        <v>0</v>
      </c>
      <c r="L12" s="287" t="s">
        <v>22</v>
      </c>
      <c r="M12" s="288"/>
      <c r="N12" s="288"/>
      <c r="O12" s="288"/>
      <c r="P12" s="289"/>
      <c r="Q12" s="9">
        <f>IFERROR(+IF(INT(Q11)&lt;8,"ERRORE",IF(INT(Q11)&lt;16,J73,IF(INT(Q11)&lt;23,J74,J75)))*(1+K12),0)</f>
        <v>0</v>
      </c>
      <c r="R12" s="33" t="s">
        <v>93</v>
      </c>
    </row>
    <row r="13" spans="1:18" ht="15">
      <c r="A13" s="29"/>
      <c r="E13" s="330" t="s">
        <v>86</v>
      </c>
      <c r="F13" s="259"/>
      <c r="G13" s="259"/>
      <c r="H13" s="259"/>
      <c r="I13" s="259"/>
      <c r="J13" s="32">
        <f>+'Copertina&amp;Sintesi'!F24</f>
        <v>0</v>
      </c>
      <c r="K13" s="260"/>
      <c r="L13" s="293" t="s">
        <v>95</v>
      </c>
      <c r="M13" s="293"/>
      <c r="N13" s="293"/>
      <c r="O13" s="31">
        <f>+'Copertina&amp;Sintesi'!D30</f>
        <v>0</v>
      </c>
      <c r="P13" s="10" t="s">
        <v>99</v>
      </c>
      <c r="Q13" s="182">
        <f>IFERROR(+MIN('alloggi - LP'!Q91,'alloggi - LP'!Q94:R94),0)</f>
        <v>0</v>
      </c>
      <c r="R13" s="183">
        <f>+IF(O13="SI",Q13,0)</f>
        <v>0</v>
      </c>
    </row>
    <row r="14" spans="1:18" ht="15">
      <c r="A14" s="29"/>
      <c r="E14" s="330" t="s">
        <v>87</v>
      </c>
      <c r="F14" s="259"/>
      <c r="G14" s="259"/>
      <c r="H14" s="259"/>
      <c r="I14" s="259"/>
      <c r="J14" s="32">
        <f>+'Copertina&amp;Sintesi'!F25</f>
        <v>0</v>
      </c>
      <c r="K14" s="260"/>
      <c r="L14" s="293"/>
      <c r="M14" s="293"/>
      <c r="N14" s="293"/>
      <c r="O14" s="31">
        <f>+'Copertina&amp;Sintesi'!D31</f>
        <v>0</v>
      </c>
      <c r="P14" s="10" t="s">
        <v>96</v>
      </c>
      <c r="Q14" s="34">
        <f>IFERROR(+'camere - LT'!Q122,0)</f>
        <v>0</v>
      </c>
      <c r="R14" s="183">
        <f t="shared" ref="R14:R15" si="0">+IF(O14="SI",Q14,0)</f>
        <v>0</v>
      </c>
    </row>
    <row r="15" spans="1:18" ht="15.75" thickBot="1">
      <c r="A15" s="35"/>
      <c r="B15" s="36"/>
      <c r="C15" s="36"/>
      <c r="D15" s="36"/>
      <c r="E15" s="325" t="s">
        <v>88</v>
      </c>
      <c r="F15" s="326"/>
      <c r="G15" s="326"/>
      <c r="H15" s="326"/>
      <c r="I15" s="326"/>
      <c r="J15" s="37">
        <f>+'Copertina&amp;Sintesi'!F26</f>
        <v>0</v>
      </c>
      <c r="K15" s="286"/>
      <c r="L15" s="294"/>
      <c r="M15" s="294"/>
      <c r="N15" s="294"/>
      <c r="O15" s="31">
        <f>+'Copertina&amp;Sintesi'!D33</f>
        <v>0</v>
      </c>
      <c r="P15" s="39" t="s">
        <v>98</v>
      </c>
      <c r="Q15" s="40">
        <f>IFERROR(+'appartamenti - LT'!L70,0)</f>
        <v>0</v>
      </c>
      <c r="R15" s="184">
        <f t="shared" si="0"/>
        <v>0</v>
      </c>
    </row>
    <row r="16" spans="1:18" ht="16.5" customHeight="1" thickBot="1">
      <c r="A16" s="185"/>
      <c r="B16" s="1"/>
      <c r="C16" s="1"/>
      <c r="D16" s="1"/>
      <c r="E16" s="467" t="s">
        <v>53</v>
      </c>
      <c r="F16" s="468"/>
      <c r="G16" s="468"/>
      <c r="H16" s="468"/>
      <c r="I16" s="468"/>
      <c r="J16" s="468"/>
      <c r="K16" s="468"/>
      <c r="L16" s="468"/>
      <c r="M16" s="468"/>
      <c r="N16" s="468"/>
      <c r="O16" s="468"/>
      <c r="P16" s="468"/>
      <c r="Q16" s="468"/>
      <c r="R16" s="469"/>
    </row>
    <row r="17" spans="1:18" ht="41.25" customHeight="1" thickBot="1">
      <c r="A17" s="185"/>
      <c r="B17" s="1"/>
      <c r="C17" s="1"/>
      <c r="D17" s="1"/>
      <c r="E17" s="452" t="s">
        <v>57</v>
      </c>
      <c r="F17" s="453"/>
      <c r="G17" s="454"/>
      <c r="H17" s="186" t="s">
        <v>7</v>
      </c>
      <c r="I17" s="187">
        <f>+SUM(P20:P49)</f>
        <v>0</v>
      </c>
      <c r="J17" s="487" t="s">
        <v>38</v>
      </c>
      <c r="K17" s="488"/>
      <c r="L17" s="188" t="s">
        <v>7</v>
      </c>
      <c r="M17" s="187">
        <f>+SUM(R20:R49)</f>
        <v>0</v>
      </c>
      <c r="N17" s="482" t="s">
        <v>78</v>
      </c>
      <c r="O17" s="484"/>
      <c r="P17" s="483"/>
      <c r="Q17" s="485">
        <f>+Q12*M17</f>
        <v>0</v>
      </c>
      <c r="R17" s="486"/>
    </row>
    <row r="18" spans="1:18" ht="21">
      <c r="A18" s="185"/>
      <c r="B18" s="1"/>
      <c r="C18" s="1"/>
      <c r="D18" s="1"/>
      <c r="E18" s="502" t="s">
        <v>1</v>
      </c>
      <c r="F18" s="490" t="s">
        <v>2</v>
      </c>
      <c r="G18" s="490"/>
      <c r="H18" s="489" t="s">
        <v>3</v>
      </c>
      <c r="I18" s="470" t="s">
        <v>4</v>
      </c>
      <c r="J18" s="471"/>
      <c r="K18" s="472"/>
      <c r="L18" s="490" t="s">
        <v>28</v>
      </c>
      <c r="M18" s="490"/>
      <c r="N18" s="490"/>
      <c r="O18" s="491" t="s">
        <v>41</v>
      </c>
      <c r="P18" s="189" t="s">
        <v>60</v>
      </c>
      <c r="Q18" s="189" t="s">
        <v>43</v>
      </c>
      <c r="R18" s="190" t="s">
        <v>100</v>
      </c>
    </row>
    <row r="19" spans="1:18">
      <c r="A19" s="185"/>
      <c r="B19" s="1"/>
      <c r="C19" s="1"/>
      <c r="D19" s="1"/>
      <c r="E19" s="281"/>
      <c r="F19" s="274"/>
      <c r="G19" s="274"/>
      <c r="H19" s="282"/>
      <c r="I19" s="473"/>
      <c r="J19" s="474"/>
      <c r="K19" s="475"/>
      <c r="L19" s="41" t="s">
        <v>23</v>
      </c>
      <c r="M19" s="41" t="s">
        <v>24</v>
      </c>
      <c r="N19" s="41" t="s">
        <v>25</v>
      </c>
      <c r="O19" s="492"/>
      <c r="P19" s="191" t="s">
        <v>7</v>
      </c>
      <c r="Q19" s="191" t="s">
        <v>7</v>
      </c>
      <c r="R19" s="192" t="s">
        <v>7</v>
      </c>
    </row>
    <row r="20" spans="1:18" ht="15">
      <c r="A20" s="185"/>
      <c r="B20" s="1"/>
      <c r="C20" s="1"/>
      <c r="D20" s="1"/>
      <c r="E20" s="193">
        <v>1</v>
      </c>
      <c r="F20" s="448"/>
      <c r="G20" s="448"/>
      <c r="H20" s="194"/>
      <c r="I20" s="448"/>
      <c r="J20" s="448"/>
      <c r="K20" s="448"/>
      <c r="L20" s="194"/>
      <c r="M20" s="195"/>
      <c r="N20" s="196"/>
      <c r="O20" s="195"/>
      <c r="P20" s="195"/>
      <c r="Q20" s="197">
        <f>+IF(O20=1,32,IF(O20=2,44,0))</f>
        <v>0</v>
      </c>
      <c r="R20" s="198">
        <f>+MIN(P20,Q20)</f>
        <v>0</v>
      </c>
    </row>
    <row r="21" spans="1:18" ht="15">
      <c r="A21" s="185"/>
      <c r="B21" s="1"/>
      <c r="C21" s="1"/>
      <c r="D21" s="1"/>
      <c r="E21" s="199">
        <v>2</v>
      </c>
      <c r="F21" s="448"/>
      <c r="G21" s="448"/>
      <c r="H21" s="194"/>
      <c r="I21" s="448"/>
      <c r="J21" s="448"/>
      <c r="K21" s="448"/>
      <c r="L21" s="194"/>
      <c r="M21" s="195"/>
      <c r="N21" s="196"/>
      <c r="O21" s="195"/>
      <c r="P21" s="195"/>
      <c r="Q21" s="197">
        <f t="shared" ref="Q21:Q49" si="1">+IF(O21=1,32,IF(O21=2,44,0))</f>
        <v>0</v>
      </c>
      <c r="R21" s="198">
        <f t="shared" ref="R21:R49" si="2">+MIN(P21,Q21)</f>
        <v>0</v>
      </c>
    </row>
    <row r="22" spans="1:18" ht="15">
      <c r="A22" s="185"/>
      <c r="B22" s="1"/>
      <c r="C22" s="1"/>
      <c r="D22" s="1"/>
      <c r="E22" s="199">
        <v>3</v>
      </c>
      <c r="F22" s="448"/>
      <c r="G22" s="448"/>
      <c r="H22" s="194"/>
      <c r="I22" s="448"/>
      <c r="J22" s="448"/>
      <c r="K22" s="448"/>
      <c r="L22" s="194"/>
      <c r="M22" s="195"/>
      <c r="N22" s="196"/>
      <c r="O22" s="195"/>
      <c r="P22" s="195"/>
      <c r="Q22" s="197">
        <f t="shared" si="1"/>
        <v>0</v>
      </c>
      <c r="R22" s="198">
        <f t="shared" si="2"/>
        <v>0</v>
      </c>
    </row>
    <row r="23" spans="1:18" ht="15">
      <c r="A23" s="185"/>
      <c r="B23" s="1"/>
      <c r="C23" s="1"/>
      <c r="D23" s="1"/>
      <c r="E23" s="199">
        <v>4</v>
      </c>
      <c r="F23" s="448"/>
      <c r="G23" s="448"/>
      <c r="H23" s="194"/>
      <c r="I23" s="448"/>
      <c r="J23" s="448"/>
      <c r="K23" s="448"/>
      <c r="L23" s="194"/>
      <c r="M23" s="195"/>
      <c r="N23" s="196"/>
      <c r="O23" s="195"/>
      <c r="P23" s="195"/>
      <c r="Q23" s="197">
        <f t="shared" si="1"/>
        <v>0</v>
      </c>
      <c r="R23" s="198">
        <f t="shared" si="2"/>
        <v>0</v>
      </c>
    </row>
    <row r="24" spans="1:18" ht="15">
      <c r="A24" s="185"/>
      <c r="B24" s="1"/>
      <c r="C24" s="1"/>
      <c r="D24" s="1"/>
      <c r="E24" s="199">
        <v>5</v>
      </c>
      <c r="F24" s="448"/>
      <c r="G24" s="448"/>
      <c r="H24" s="195"/>
      <c r="I24" s="448"/>
      <c r="J24" s="448"/>
      <c r="K24" s="448"/>
      <c r="L24" s="194"/>
      <c r="M24" s="194"/>
      <c r="N24" s="194"/>
      <c r="O24" s="195"/>
      <c r="P24" s="195"/>
      <c r="Q24" s="197">
        <f t="shared" si="1"/>
        <v>0</v>
      </c>
      <c r="R24" s="198">
        <f t="shared" si="2"/>
        <v>0</v>
      </c>
    </row>
    <row r="25" spans="1:18" ht="15">
      <c r="A25" s="185"/>
      <c r="B25" s="1"/>
      <c r="C25" s="1"/>
      <c r="D25" s="1"/>
      <c r="E25" s="199">
        <v>6</v>
      </c>
      <c r="F25" s="448"/>
      <c r="G25" s="448"/>
      <c r="H25" s="195"/>
      <c r="I25" s="448"/>
      <c r="J25" s="448"/>
      <c r="K25" s="448"/>
      <c r="L25" s="194"/>
      <c r="M25" s="194"/>
      <c r="N25" s="194"/>
      <c r="O25" s="195"/>
      <c r="P25" s="195"/>
      <c r="Q25" s="197">
        <f t="shared" si="1"/>
        <v>0</v>
      </c>
      <c r="R25" s="198">
        <f t="shared" si="2"/>
        <v>0</v>
      </c>
    </row>
    <row r="26" spans="1:18" ht="15">
      <c r="A26" s="185"/>
      <c r="B26" s="1"/>
      <c r="C26" s="1"/>
      <c r="D26" s="1"/>
      <c r="E26" s="199">
        <v>7</v>
      </c>
      <c r="F26" s="448"/>
      <c r="G26" s="448"/>
      <c r="H26" s="195"/>
      <c r="I26" s="448"/>
      <c r="J26" s="448"/>
      <c r="K26" s="448"/>
      <c r="L26" s="194"/>
      <c r="M26" s="195"/>
      <c r="N26" s="196"/>
      <c r="O26" s="195"/>
      <c r="P26" s="195"/>
      <c r="Q26" s="197">
        <f t="shared" si="1"/>
        <v>0</v>
      </c>
      <c r="R26" s="198">
        <f t="shared" si="2"/>
        <v>0</v>
      </c>
    </row>
    <row r="27" spans="1:18" ht="15">
      <c r="A27" s="185"/>
      <c r="B27" s="1"/>
      <c r="C27" s="1"/>
      <c r="D27" s="1"/>
      <c r="E27" s="199">
        <v>8</v>
      </c>
      <c r="F27" s="448"/>
      <c r="G27" s="448"/>
      <c r="H27" s="195"/>
      <c r="I27" s="448"/>
      <c r="J27" s="448"/>
      <c r="K27" s="448"/>
      <c r="L27" s="194"/>
      <c r="M27" s="195"/>
      <c r="N27" s="196"/>
      <c r="O27" s="195"/>
      <c r="P27" s="195"/>
      <c r="Q27" s="197">
        <f t="shared" si="1"/>
        <v>0</v>
      </c>
      <c r="R27" s="198">
        <f t="shared" si="2"/>
        <v>0</v>
      </c>
    </row>
    <row r="28" spans="1:18" ht="15">
      <c r="A28" s="185"/>
      <c r="B28" s="1"/>
      <c r="C28" s="1"/>
      <c r="D28" s="1"/>
      <c r="E28" s="199">
        <v>9</v>
      </c>
      <c r="F28" s="448"/>
      <c r="G28" s="448"/>
      <c r="H28" s="195"/>
      <c r="I28" s="448"/>
      <c r="J28" s="448"/>
      <c r="K28" s="448"/>
      <c r="L28" s="194"/>
      <c r="M28" s="195"/>
      <c r="N28" s="196"/>
      <c r="O28" s="195"/>
      <c r="P28" s="195"/>
      <c r="Q28" s="197">
        <f t="shared" si="1"/>
        <v>0</v>
      </c>
      <c r="R28" s="198">
        <f t="shared" si="2"/>
        <v>0</v>
      </c>
    </row>
    <row r="29" spans="1:18" ht="15">
      <c r="A29" s="185"/>
      <c r="B29" s="1"/>
      <c r="C29" s="1"/>
      <c r="D29" s="1"/>
      <c r="E29" s="199">
        <v>10</v>
      </c>
      <c r="F29" s="448"/>
      <c r="G29" s="448"/>
      <c r="H29" s="195"/>
      <c r="I29" s="448"/>
      <c r="J29" s="448"/>
      <c r="K29" s="448"/>
      <c r="L29" s="194"/>
      <c r="M29" s="195"/>
      <c r="N29" s="196"/>
      <c r="O29" s="195"/>
      <c r="P29" s="195"/>
      <c r="Q29" s="197">
        <f t="shared" si="1"/>
        <v>0</v>
      </c>
      <c r="R29" s="198">
        <f t="shared" si="2"/>
        <v>0</v>
      </c>
    </row>
    <row r="30" spans="1:18" ht="15">
      <c r="A30" s="185"/>
      <c r="B30" s="1"/>
      <c r="C30" s="1"/>
      <c r="D30" s="1"/>
      <c r="E30" s="199">
        <v>11</v>
      </c>
      <c r="F30" s="448"/>
      <c r="G30" s="448"/>
      <c r="H30" s="195"/>
      <c r="I30" s="448"/>
      <c r="J30" s="448"/>
      <c r="K30" s="448"/>
      <c r="L30" s="194"/>
      <c r="M30" s="195"/>
      <c r="N30" s="196"/>
      <c r="O30" s="195"/>
      <c r="P30" s="195"/>
      <c r="Q30" s="197">
        <f t="shared" si="1"/>
        <v>0</v>
      </c>
      <c r="R30" s="198">
        <f t="shared" si="2"/>
        <v>0</v>
      </c>
    </row>
    <row r="31" spans="1:18" ht="15">
      <c r="A31" s="185"/>
      <c r="B31" s="1"/>
      <c r="C31" s="1"/>
      <c r="D31" s="1"/>
      <c r="E31" s="199">
        <v>12</v>
      </c>
      <c r="F31" s="448"/>
      <c r="G31" s="448"/>
      <c r="H31" s="195"/>
      <c r="I31" s="448"/>
      <c r="J31" s="448"/>
      <c r="K31" s="448"/>
      <c r="L31" s="194"/>
      <c r="M31" s="195"/>
      <c r="N31" s="196"/>
      <c r="O31" s="195"/>
      <c r="P31" s="195"/>
      <c r="Q31" s="197">
        <f t="shared" si="1"/>
        <v>0</v>
      </c>
      <c r="R31" s="198">
        <f t="shared" si="2"/>
        <v>0</v>
      </c>
    </row>
    <row r="32" spans="1:18" ht="15">
      <c r="A32" s="185"/>
      <c r="B32" s="1"/>
      <c r="C32" s="1"/>
      <c r="D32" s="1"/>
      <c r="E32" s="199">
        <v>13</v>
      </c>
      <c r="F32" s="448"/>
      <c r="G32" s="448"/>
      <c r="H32" s="195"/>
      <c r="I32" s="448"/>
      <c r="J32" s="448"/>
      <c r="K32" s="448"/>
      <c r="L32" s="194"/>
      <c r="M32" s="195"/>
      <c r="N32" s="196"/>
      <c r="O32" s="195"/>
      <c r="P32" s="195"/>
      <c r="Q32" s="197">
        <f t="shared" si="1"/>
        <v>0</v>
      </c>
      <c r="R32" s="198">
        <f t="shared" si="2"/>
        <v>0</v>
      </c>
    </row>
    <row r="33" spans="1:18" ht="15">
      <c r="A33" s="185"/>
      <c r="B33" s="1"/>
      <c r="C33" s="1"/>
      <c r="D33" s="1"/>
      <c r="E33" s="199">
        <v>14</v>
      </c>
      <c r="F33" s="448"/>
      <c r="G33" s="448"/>
      <c r="H33" s="195"/>
      <c r="I33" s="448"/>
      <c r="J33" s="448"/>
      <c r="K33" s="448"/>
      <c r="L33" s="194"/>
      <c r="M33" s="195"/>
      <c r="N33" s="196"/>
      <c r="O33" s="195"/>
      <c r="P33" s="195"/>
      <c r="Q33" s="197">
        <f t="shared" si="1"/>
        <v>0</v>
      </c>
      <c r="R33" s="198">
        <f t="shared" si="2"/>
        <v>0</v>
      </c>
    </row>
    <row r="34" spans="1:18" ht="15">
      <c r="A34" s="185"/>
      <c r="B34" s="1"/>
      <c r="C34" s="1"/>
      <c r="D34" s="1"/>
      <c r="E34" s="199">
        <v>15</v>
      </c>
      <c r="F34" s="448"/>
      <c r="G34" s="448"/>
      <c r="H34" s="195"/>
      <c r="I34" s="448"/>
      <c r="J34" s="448"/>
      <c r="K34" s="448"/>
      <c r="L34" s="194"/>
      <c r="M34" s="195"/>
      <c r="N34" s="196"/>
      <c r="O34" s="195"/>
      <c r="P34" s="195"/>
      <c r="Q34" s="197">
        <f t="shared" si="1"/>
        <v>0</v>
      </c>
      <c r="R34" s="198">
        <f t="shared" si="2"/>
        <v>0</v>
      </c>
    </row>
    <row r="35" spans="1:18" ht="15">
      <c r="A35" s="185"/>
      <c r="B35" s="1"/>
      <c r="C35" s="1"/>
      <c r="D35" s="1"/>
      <c r="E35" s="199">
        <v>16</v>
      </c>
      <c r="F35" s="448"/>
      <c r="G35" s="448"/>
      <c r="H35" s="195"/>
      <c r="I35" s="448"/>
      <c r="J35" s="448"/>
      <c r="K35" s="448"/>
      <c r="L35" s="194"/>
      <c r="M35" s="195"/>
      <c r="N35" s="196"/>
      <c r="O35" s="195"/>
      <c r="P35" s="195"/>
      <c r="Q35" s="197">
        <f t="shared" si="1"/>
        <v>0</v>
      </c>
      <c r="R35" s="198">
        <f t="shared" si="2"/>
        <v>0</v>
      </c>
    </row>
    <row r="36" spans="1:18" ht="15">
      <c r="A36" s="185"/>
      <c r="B36" s="1"/>
      <c r="C36" s="1"/>
      <c r="D36" s="1"/>
      <c r="E36" s="199">
        <v>17</v>
      </c>
      <c r="F36" s="448"/>
      <c r="G36" s="448"/>
      <c r="H36" s="195"/>
      <c r="I36" s="448"/>
      <c r="J36" s="448"/>
      <c r="K36" s="448"/>
      <c r="L36" s="194"/>
      <c r="M36" s="195"/>
      <c r="N36" s="196"/>
      <c r="O36" s="195"/>
      <c r="P36" s="195"/>
      <c r="Q36" s="197">
        <f t="shared" si="1"/>
        <v>0</v>
      </c>
      <c r="R36" s="198">
        <f t="shared" si="2"/>
        <v>0</v>
      </c>
    </row>
    <row r="37" spans="1:18" ht="15">
      <c r="A37" s="185"/>
      <c r="B37" s="1"/>
      <c r="C37" s="1"/>
      <c r="D37" s="1"/>
      <c r="E37" s="199">
        <v>18</v>
      </c>
      <c r="F37" s="448"/>
      <c r="G37" s="448"/>
      <c r="H37" s="195"/>
      <c r="I37" s="448"/>
      <c r="J37" s="448"/>
      <c r="K37" s="448"/>
      <c r="L37" s="194"/>
      <c r="M37" s="195"/>
      <c r="N37" s="196"/>
      <c r="O37" s="195"/>
      <c r="P37" s="195"/>
      <c r="Q37" s="197">
        <f t="shared" si="1"/>
        <v>0</v>
      </c>
      <c r="R37" s="198">
        <f t="shared" si="2"/>
        <v>0</v>
      </c>
    </row>
    <row r="38" spans="1:18" ht="15">
      <c r="A38" s="185"/>
      <c r="B38" s="1"/>
      <c r="C38" s="1"/>
      <c r="D38" s="1"/>
      <c r="E38" s="199">
        <v>19</v>
      </c>
      <c r="F38" s="448"/>
      <c r="G38" s="448"/>
      <c r="H38" s="195"/>
      <c r="I38" s="448"/>
      <c r="J38" s="448"/>
      <c r="K38" s="448"/>
      <c r="L38" s="194"/>
      <c r="M38" s="195"/>
      <c r="N38" s="196"/>
      <c r="O38" s="195"/>
      <c r="P38" s="195"/>
      <c r="Q38" s="197">
        <f t="shared" si="1"/>
        <v>0</v>
      </c>
      <c r="R38" s="198">
        <f t="shared" si="2"/>
        <v>0</v>
      </c>
    </row>
    <row r="39" spans="1:18" ht="15">
      <c r="A39" s="185"/>
      <c r="B39" s="1"/>
      <c r="C39" s="1"/>
      <c r="D39" s="1"/>
      <c r="E39" s="199">
        <v>20</v>
      </c>
      <c r="F39" s="448"/>
      <c r="G39" s="448"/>
      <c r="H39" s="195"/>
      <c r="I39" s="448"/>
      <c r="J39" s="448"/>
      <c r="K39" s="448"/>
      <c r="L39" s="194"/>
      <c r="M39" s="195"/>
      <c r="N39" s="196"/>
      <c r="O39" s="195"/>
      <c r="P39" s="195"/>
      <c r="Q39" s="197">
        <f t="shared" si="1"/>
        <v>0</v>
      </c>
      <c r="R39" s="198">
        <f t="shared" si="2"/>
        <v>0</v>
      </c>
    </row>
    <row r="40" spans="1:18" ht="15">
      <c r="A40" s="185"/>
      <c r="B40" s="1"/>
      <c r="C40" s="1"/>
      <c r="D40" s="1"/>
      <c r="E40" s="199">
        <v>21</v>
      </c>
      <c r="F40" s="448"/>
      <c r="G40" s="448"/>
      <c r="H40" s="195"/>
      <c r="I40" s="448"/>
      <c r="J40" s="448"/>
      <c r="K40" s="448"/>
      <c r="L40" s="194"/>
      <c r="M40" s="195"/>
      <c r="N40" s="196"/>
      <c r="O40" s="195"/>
      <c r="P40" s="195"/>
      <c r="Q40" s="197">
        <f t="shared" si="1"/>
        <v>0</v>
      </c>
      <c r="R40" s="198">
        <f t="shared" si="2"/>
        <v>0</v>
      </c>
    </row>
    <row r="41" spans="1:18" ht="15">
      <c r="A41" s="185"/>
      <c r="B41" s="1"/>
      <c r="C41" s="1"/>
      <c r="D41" s="1"/>
      <c r="E41" s="199">
        <v>22</v>
      </c>
      <c r="F41" s="448"/>
      <c r="G41" s="448"/>
      <c r="H41" s="195"/>
      <c r="I41" s="448"/>
      <c r="J41" s="448"/>
      <c r="K41" s="448"/>
      <c r="L41" s="194"/>
      <c r="M41" s="195"/>
      <c r="N41" s="196"/>
      <c r="O41" s="195"/>
      <c r="P41" s="195"/>
      <c r="Q41" s="197">
        <f t="shared" si="1"/>
        <v>0</v>
      </c>
      <c r="R41" s="198">
        <f t="shared" si="2"/>
        <v>0</v>
      </c>
    </row>
    <row r="42" spans="1:18" ht="15">
      <c r="A42" s="185"/>
      <c r="B42" s="1"/>
      <c r="C42" s="1"/>
      <c r="D42" s="1"/>
      <c r="E42" s="199">
        <v>23</v>
      </c>
      <c r="F42" s="448"/>
      <c r="G42" s="448"/>
      <c r="H42" s="195"/>
      <c r="I42" s="448"/>
      <c r="J42" s="448"/>
      <c r="K42" s="448"/>
      <c r="L42" s="194"/>
      <c r="M42" s="195"/>
      <c r="N42" s="196"/>
      <c r="O42" s="195"/>
      <c r="P42" s="195"/>
      <c r="Q42" s="197">
        <f t="shared" si="1"/>
        <v>0</v>
      </c>
      <c r="R42" s="198">
        <f t="shared" si="2"/>
        <v>0</v>
      </c>
    </row>
    <row r="43" spans="1:18" ht="15">
      <c r="A43" s="185"/>
      <c r="B43" s="1"/>
      <c r="C43" s="1"/>
      <c r="D43" s="1"/>
      <c r="E43" s="199">
        <v>24</v>
      </c>
      <c r="F43" s="448"/>
      <c r="G43" s="448"/>
      <c r="H43" s="195"/>
      <c r="I43" s="448"/>
      <c r="J43" s="448"/>
      <c r="K43" s="448"/>
      <c r="L43" s="194"/>
      <c r="M43" s="195"/>
      <c r="N43" s="196"/>
      <c r="O43" s="195"/>
      <c r="P43" s="195"/>
      <c r="Q43" s="197">
        <f t="shared" si="1"/>
        <v>0</v>
      </c>
      <c r="R43" s="198">
        <f t="shared" si="2"/>
        <v>0</v>
      </c>
    </row>
    <row r="44" spans="1:18" ht="15">
      <c r="A44" s="185"/>
      <c r="B44" s="1"/>
      <c r="C44" s="1"/>
      <c r="D44" s="1"/>
      <c r="E44" s="199">
        <v>25</v>
      </c>
      <c r="F44" s="448"/>
      <c r="G44" s="448"/>
      <c r="H44" s="195"/>
      <c r="I44" s="448"/>
      <c r="J44" s="448"/>
      <c r="K44" s="448"/>
      <c r="L44" s="194"/>
      <c r="M44" s="195"/>
      <c r="N44" s="196"/>
      <c r="O44" s="195"/>
      <c r="P44" s="195"/>
      <c r="Q44" s="197">
        <f t="shared" si="1"/>
        <v>0</v>
      </c>
      <c r="R44" s="198">
        <f t="shared" si="2"/>
        <v>0</v>
      </c>
    </row>
    <row r="45" spans="1:18" ht="15">
      <c r="A45" s="185"/>
      <c r="B45" s="1"/>
      <c r="C45" s="1"/>
      <c r="D45" s="1"/>
      <c r="E45" s="199">
        <v>26</v>
      </c>
      <c r="F45" s="448"/>
      <c r="G45" s="448"/>
      <c r="H45" s="195"/>
      <c r="I45" s="448"/>
      <c r="J45" s="448"/>
      <c r="K45" s="448"/>
      <c r="L45" s="194"/>
      <c r="M45" s="195"/>
      <c r="N45" s="196"/>
      <c r="O45" s="195"/>
      <c r="P45" s="195"/>
      <c r="Q45" s="197">
        <f t="shared" si="1"/>
        <v>0</v>
      </c>
      <c r="R45" s="198">
        <f t="shared" si="2"/>
        <v>0</v>
      </c>
    </row>
    <row r="46" spans="1:18" ht="15">
      <c r="A46" s="185"/>
      <c r="B46" s="1"/>
      <c r="C46" s="1"/>
      <c r="D46" s="1"/>
      <c r="E46" s="199">
        <v>27</v>
      </c>
      <c r="F46" s="448"/>
      <c r="G46" s="448"/>
      <c r="H46" s="195"/>
      <c r="I46" s="448"/>
      <c r="J46" s="448"/>
      <c r="K46" s="448"/>
      <c r="L46" s="194"/>
      <c r="M46" s="195"/>
      <c r="N46" s="196"/>
      <c r="O46" s="195"/>
      <c r="P46" s="195"/>
      <c r="Q46" s="197">
        <f t="shared" si="1"/>
        <v>0</v>
      </c>
      <c r="R46" s="198">
        <f t="shared" si="2"/>
        <v>0</v>
      </c>
    </row>
    <row r="47" spans="1:18" ht="15">
      <c r="A47" s="185"/>
      <c r="B47" s="1"/>
      <c r="C47" s="1"/>
      <c r="D47" s="1"/>
      <c r="E47" s="199">
        <v>28</v>
      </c>
      <c r="F47" s="448"/>
      <c r="G47" s="448"/>
      <c r="H47" s="195"/>
      <c r="I47" s="448"/>
      <c r="J47" s="448"/>
      <c r="K47" s="448"/>
      <c r="L47" s="194"/>
      <c r="M47" s="195"/>
      <c r="N47" s="196"/>
      <c r="O47" s="195"/>
      <c r="P47" s="195"/>
      <c r="Q47" s="197">
        <f t="shared" si="1"/>
        <v>0</v>
      </c>
      <c r="R47" s="198">
        <f t="shared" si="2"/>
        <v>0</v>
      </c>
    </row>
    <row r="48" spans="1:18" ht="15">
      <c r="A48" s="185"/>
      <c r="B48" s="1"/>
      <c r="C48" s="1"/>
      <c r="D48" s="1"/>
      <c r="E48" s="199">
        <v>29</v>
      </c>
      <c r="F48" s="448"/>
      <c r="G48" s="448"/>
      <c r="H48" s="195"/>
      <c r="I48" s="448"/>
      <c r="J48" s="448"/>
      <c r="K48" s="448"/>
      <c r="L48" s="194"/>
      <c r="M48" s="195"/>
      <c r="N48" s="196"/>
      <c r="O48" s="195"/>
      <c r="P48" s="195"/>
      <c r="Q48" s="197">
        <f t="shared" si="1"/>
        <v>0</v>
      </c>
      <c r="R48" s="198">
        <f t="shared" si="2"/>
        <v>0</v>
      </c>
    </row>
    <row r="49" spans="1:18" ht="15">
      <c r="A49" s="185"/>
      <c r="B49" s="1"/>
      <c r="C49" s="1"/>
      <c r="D49" s="1"/>
      <c r="E49" s="199">
        <v>30</v>
      </c>
      <c r="F49" s="448"/>
      <c r="G49" s="448"/>
      <c r="H49" s="195"/>
      <c r="I49" s="448"/>
      <c r="J49" s="448"/>
      <c r="K49" s="448"/>
      <c r="L49" s="194"/>
      <c r="M49" s="195"/>
      <c r="N49" s="196"/>
      <c r="O49" s="195"/>
      <c r="P49" s="195"/>
      <c r="Q49" s="197">
        <f t="shared" si="1"/>
        <v>0</v>
      </c>
      <c r="R49" s="198">
        <f t="shared" si="2"/>
        <v>0</v>
      </c>
    </row>
    <row r="50" spans="1:18">
      <c r="A50" s="185"/>
      <c r="B50" s="1"/>
      <c r="C50" s="1"/>
      <c r="D50" s="1"/>
      <c r="E50" s="200"/>
      <c r="F50" s="201"/>
      <c r="G50" s="201"/>
      <c r="H50" s="201"/>
      <c r="I50" s="201"/>
      <c r="J50" s="201"/>
      <c r="L50" s="26"/>
      <c r="M50" s="26"/>
      <c r="N50" s="26"/>
      <c r="O50" s="26"/>
      <c r="P50" s="26"/>
      <c r="Q50" s="26"/>
      <c r="R50" s="202"/>
    </row>
    <row r="51" spans="1:18" ht="15" thickBot="1">
      <c r="A51" s="185"/>
      <c r="B51" s="1"/>
      <c r="C51" s="1"/>
      <c r="D51" s="1"/>
      <c r="E51" s="203"/>
      <c r="F51" s="204"/>
      <c r="G51" s="204"/>
      <c r="H51" s="204"/>
      <c r="I51" s="204"/>
      <c r="J51" s="204"/>
      <c r="K51" s="91"/>
      <c r="L51" s="205"/>
      <c r="M51" s="205"/>
      <c r="N51" s="205"/>
      <c r="O51" s="205"/>
      <c r="P51" s="205"/>
      <c r="Q51" s="205"/>
      <c r="R51" s="206"/>
    </row>
    <row r="52" spans="1:18" ht="16.5" customHeight="1" thickBot="1">
      <c r="A52" s="185"/>
      <c r="B52" s="1"/>
      <c r="C52" s="1"/>
      <c r="D52" s="1"/>
      <c r="E52" s="449" t="s">
        <v>48</v>
      </c>
      <c r="F52" s="450"/>
      <c r="G52" s="450"/>
      <c r="H52" s="450"/>
      <c r="I52" s="450"/>
      <c r="J52" s="450"/>
      <c r="K52" s="450"/>
      <c r="L52" s="450"/>
      <c r="M52" s="450"/>
      <c r="N52" s="450"/>
      <c r="O52" s="450"/>
      <c r="P52" s="450"/>
      <c r="Q52" s="450"/>
      <c r="R52" s="451"/>
    </row>
    <row r="53" spans="1:18" ht="41.25" customHeight="1" thickBot="1">
      <c r="A53" s="185"/>
      <c r="B53" s="1"/>
      <c r="C53" s="1"/>
      <c r="D53" s="1"/>
      <c r="E53" s="452" t="s">
        <v>47</v>
      </c>
      <c r="F53" s="453"/>
      <c r="G53" s="454"/>
      <c r="H53" s="186" t="s">
        <v>7</v>
      </c>
      <c r="I53" s="187">
        <f>+SUM(P57:Q65)</f>
        <v>0</v>
      </c>
      <c r="J53" s="482" t="s">
        <v>38</v>
      </c>
      <c r="K53" s="483"/>
      <c r="L53" s="188" t="s">
        <v>7</v>
      </c>
      <c r="M53" s="187">
        <f>MIN(0.3*M17,I53)</f>
        <v>0</v>
      </c>
      <c r="N53" s="482" t="s">
        <v>79</v>
      </c>
      <c r="O53" s="484"/>
      <c r="P53" s="483"/>
      <c r="Q53" s="485">
        <f>+M53*Q12</f>
        <v>0</v>
      </c>
      <c r="R53" s="486"/>
    </row>
    <row r="54" spans="1:18" ht="15" customHeight="1">
      <c r="A54" s="185"/>
      <c r="B54" s="1"/>
      <c r="C54" s="1"/>
      <c r="D54" s="1"/>
      <c r="E54" s="455" t="s">
        <v>36</v>
      </c>
      <c r="F54" s="456"/>
      <c r="G54" s="456"/>
      <c r="H54" s="456"/>
      <c r="I54" s="456"/>
      <c r="J54" s="456"/>
      <c r="K54" s="456"/>
      <c r="L54" s="456"/>
      <c r="M54" s="479" t="s">
        <v>28</v>
      </c>
      <c r="N54" s="479"/>
      <c r="O54" s="479"/>
      <c r="P54" s="480" t="s">
        <v>40</v>
      </c>
      <c r="Q54" s="480"/>
      <c r="R54" s="461" t="s">
        <v>41</v>
      </c>
    </row>
    <row r="55" spans="1:18">
      <c r="A55" s="185"/>
      <c r="B55" s="1"/>
      <c r="C55" s="1"/>
      <c r="D55" s="1"/>
      <c r="E55" s="457"/>
      <c r="F55" s="458"/>
      <c r="G55" s="458"/>
      <c r="H55" s="458"/>
      <c r="I55" s="458"/>
      <c r="J55" s="458"/>
      <c r="K55" s="458"/>
      <c r="L55" s="458"/>
      <c r="M55" s="463" t="s">
        <v>23</v>
      </c>
      <c r="N55" s="463" t="s">
        <v>24</v>
      </c>
      <c r="O55" s="463" t="s">
        <v>25</v>
      </c>
      <c r="P55" s="481"/>
      <c r="Q55" s="481"/>
      <c r="R55" s="462"/>
    </row>
    <row r="56" spans="1:18">
      <c r="A56" s="185"/>
      <c r="B56" s="1"/>
      <c r="C56" s="1"/>
      <c r="D56" s="1"/>
      <c r="E56" s="457"/>
      <c r="F56" s="458"/>
      <c r="G56" s="458"/>
      <c r="H56" s="458"/>
      <c r="I56" s="458"/>
      <c r="J56" s="458"/>
      <c r="K56" s="458"/>
      <c r="L56" s="458"/>
      <c r="M56" s="464"/>
      <c r="N56" s="464"/>
      <c r="O56" s="464"/>
      <c r="P56" s="465" t="s">
        <v>7</v>
      </c>
      <c r="Q56" s="466"/>
      <c r="R56" s="207" t="s">
        <v>39</v>
      </c>
    </row>
    <row r="57" spans="1:18">
      <c r="A57" s="185"/>
      <c r="B57" s="1"/>
      <c r="C57" s="1"/>
      <c r="D57" s="1"/>
      <c r="E57" s="459"/>
      <c r="F57" s="460"/>
      <c r="G57" s="460"/>
      <c r="H57" s="460"/>
      <c r="I57" s="460"/>
      <c r="J57" s="460"/>
      <c r="K57" s="460"/>
      <c r="L57" s="460"/>
      <c r="M57" s="194"/>
      <c r="N57" s="194"/>
      <c r="O57" s="194"/>
      <c r="P57" s="448"/>
      <c r="Q57" s="448"/>
      <c r="R57" s="208">
        <v>0</v>
      </c>
    </row>
    <row r="58" spans="1:18">
      <c r="A58" s="185"/>
      <c r="B58" s="1"/>
      <c r="C58" s="1"/>
      <c r="D58" s="1"/>
      <c r="E58" s="459"/>
      <c r="F58" s="460"/>
      <c r="G58" s="460"/>
      <c r="H58" s="460"/>
      <c r="I58" s="460"/>
      <c r="J58" s="460"/>
      <c r="K58" s="460"/>
      <c r="L58" s="460"/>
      <c r="M58" s="194"/>
      <c r="N58" s="194"/>
      <c r="O58" s="194"/>
      <c r="P58" s="448"/>
      <c r="Q58" s="448"/>
      <c r="R58" s="208">
        <v>0</v>
      </c>
    </row>
    <row r="59" spans="1:18">
      <c r="A59" s="185"/>
      <c r="B59" s="1"/>
      <c r="C59" s="1"/>
      <c r="D59" s="1"/>
      <c r="E59" s="459"/>
      <c r="F59" s="460"/>
      <c r="G59" s="460"/>
      <c r="H59" s="460"/>
      <c r="I59" s="460"/>
      <c r="J59" s="460"/>
      <c r="K59" s="460"/>
      <c r="L59" s="460"/>
      <c r="M59" s="194"/>
      <c r="N59" s="194"/>
      <c r="O59" s="194"/>
      <c r="P59" s="448"/>
      <c r="Q59" s="448"/>
      <c r="R59" s="208">
        <v>0</v>
      </c>
    </row>
    <row r="60" spans="1:18">
      <c r="A60" s="185"/>
      <c r="B60" s="1"/>
      <c r="C60" s="1"/>
      <c r="D60" s="1"/>
      <c r="E60" s="459"/>
      <c r="F60" s="460"/>
      <c r="G60" s="460"/>
      <c r="H60" s="460"/>
      <c r="I60" s="460"/>
      <c r="J60" s="460"/>
      <c r="K60" s="460"/>
      <c r="L60" s="460"/>
      <c r="M60" s="194"/>
      <c r="N60" s="194"/>
      <c r="O60" s="194"/>
      <c r="P60" s="448"/>
      <c r="Q60" s="448"/>
      <c r="R60" s="208">
        <v>0</v>
      </c>
    </row>
    <row r="61" spans="1:18">
      <c r="A61" s="185"/>
      <c r="B61" s="1"/>
      <c r="C61" s="1"/>
      <c r="D61" s="1"/>
      <c r="E61" s="459"/>
      <c r="F61" s="460"/>
      <c r="G61" s="460"/>
      <c r="H61" s="460"/>
      <c r="I61" s="460"/>
      <c r="J61" s="460"/>
      <c r="K61" s="460"/>
      <c r="L61" s="460"/>
      <c r="M61" s="194"/>
      <c r="N61" s="194"/>
      <c r="O61" s="194"/>
      <c r="P61" s="448"/>
      <c r="Q61" s="448"/>
      <c r="R61" s="208">
        <v>0</v>
      </c>
    </row>
    <row r="62" spans="1:18">
      <c r="A62" s="185"/>
      <c r="B62" s="1"/>
      <c r="C62" s="1"/>
      <c r="D62" s="1"/>
      <c r="E62" s="459"/>
      <c r="F62" s="460"/>
      <c r="G62" s="460"/>
      <c r="H62" s="460"/>
      <c r="I62" s="460"/>
      <c r="J62" s="460"/>
      <c r="K62" s="460"/>
      <c r="L62" s="460"/>
      <c r="M62" s="194"/>
      <c r="N62" s="194"/>
      <c r="O62" s="194"/>
      <c r="P62" s="448"/>
      <c r="Q62" s="448"/>
      <c r="R62" s="208">
        <v>0</v>
      </c>
    </row>
    <row r="63" spans="1:18">
      <c r="A63" s="185"/>
      <c r="B63" s="1"/>
      <c r="C63" s="1"/>
      <c r="D63" s="1"/>
      <c r="E63" s="459"/>
      <c r="F63" s="460"/>
      <c r="G63" s="460"/>
      <c r="H63" s="460"/>
      <c r="I63" s="460"/>
      <c r="J63" s="460"/>
      <c r="K63" s="460"/>
      <c r="L63" s="460"/>
      <c r="M63" s="194"/>
      <c r="N63" s="194"/>
      <c r="O63" s="194"/>
      <c r="P63" s="448"/>
      <c r="Q63" s="448"/>
      <c r="R63" s="208">
        <v>0</v>
      </c>
    </row>
    <row r="64" spans="1:18">
      <c r="A64" s="185"/>
      <c r="B64" s="1"/>
      <c r="C64" s="1"/>
      <c r="D64" s="1"/>
      <c r="E64" s="459"/>
      <c r="F64" s="460"/>
      <c r="G64" s="460"/>
      <c r="H64" s="460"/>
      <c r="I64" s="460"/>
      <c r="J64" s="460"/>
      <c r="K64" s="460"/>
      <c r="L64" s="460"/>
      <c r="M64" s="194"/>
      <c r="N64" s="194"/>
      <c r="O64" s="194"/>
      <c r="P64" s="448"/>
      <c r="Q64" s="448"/>
      <c r="R64" s="208">
        <v>0</v>
      </c>
    </row>
    <row r="65" spans="1:19" ht="15" thickBot="1">
      <c r="A65" s="185"/>
      <c r="B65" s="1"/>
      <c r="C65" s="1"/>
      <c r="D65" s="1"/>
      <c r="E65" s="477"/>
      <c r="F65" s="478"/>
      <c r="G65" s="478"/>
      <c r="H65" s="478"/>
      <c r="I65" s="478"/>
      <c r="J65" s="478"/>
      <c r="K65" s="478"/>
      <c r="L65" s="478"/>
      <c r="M65" s="209"/>
      <c r="N65" s="209"/>
      <c r="O65" s="209"/>
      <c r="P65" s="476"/>
      <c r="Q65" s="476"/>
      <c r="R65" s="210">
        <v>0</v>
      </c>
    </row>
    <row r="66" spans="1:19" ht="15" customHeight="1">
      <c r="A66" s="185"/>
      <c r="B66" s="1"/>
      <c r="C66" s="1"/>
      <c r="D66" s="1"/>
      <c r="E66" s="185"/>
      <c r="I66" s="201"/>
      <c r="J66" s="501" t="s">
        <v>62</v>
      </c>
      <c r="K66" s="501"/>
      <c r="L66" s="501"/>
      <c r="R66" s="42"/>
    </row>
    <row r="67" spans="1:19" ht="21">
      <c r="A67" s="185"/>
      <c r="B67" s="1"/>
      <c r="C67" s="1"/>
      <c r="D67" s="1"/>
      <c r="E67" s="185"/>
      <c r="I67" s="201"/>
      <c r="J67" s="446" t="s">
        <v>63</v>
      </c>
      <c r="K67" s="446"/>
      <c r="L67" s="41" t="s">
        <v>70</v>
      </c>
      <c r="R67" s="42"/>
    </row>
    <row r="68" spans="1:19" ht="15">
      <c r="A68" s="185"/>
      <c r="B68" s="1"/>
      <c r="C68" s="1"/>
      <c r="D68" s="1"/>
      <c r="E68" s="185"/>
      <c r="I68" s="201"/>
      <c r="J68" s="447" t="s">
        <v>77</v>
      </c>
      <c r="K68" s="447"/>
      <c r="L68" s="11">
        <f>+Q17</f>
        <v>0</v>
      </c>
      <c r="R68" s="42"/>
    </row>
    <row r="69" spans="1:19" ht="15">
      <c r="A69" s="185"/>
      <c r="B69" s="1"/>
      <c r="C69" s="1"/>
      <c r="D69" s="1"/>
      <c r="E69" s="185"/>
      <c r="I69" s="201"/>
      <c r="J69" s="447" t="s">
        <v>68</v>
      </c>
      <c r="K69" s="447"/>
      <c r="L69" s="11">
        <f>+Q53</f>
        <v>0</v>
      </c>
      <c r="R69" s="42"/>
    </row>
    <row r="70" spans="1:19" ht="15">
      <c r="A70" s="185"/>
      <c r="B70" s="1"/>
      <c r="C70" s="1"/>
      <c r="D70" s="1"/>
      <c r="E70" s="185"/>
      <c r="I70" s="201"/>
      <c r="J70" s="499" t="s">
        <v>102</v>
      </c>
      <c r="K70" s="499"/>
      <c r="L70" s="11">
        <f>SUM(L68:L69)</f>
        <v>0</v>
      </c>
      <c r="R70" s="42"/>
    </row>
    <row r="71" spans="1:19" ht="15.75" thickBot="1">
      <c r="A71" s="185"/>
      <c r="B71" s="1"/>
      <c r="C71" s="1"/>
      <c r="D71" s="1"/>
      <c r="E71" s="211"/>
      <c r="F71" s="91"/>
      <c r="G71" s="91"/>
      <c r="H71" s="91"/>
      <c r="I71" s="204"/>
      <c r="J71" s="500"/>
      <c r="K71" s="500"/>
      <c r="L71" s="221"/>
      <c r="M71" s="91"/>
      <c r="N71" s="91"/>
      <c r="O71" s="91"/>
      <c r="P71" s="91"/>
      <c r="Q71" s="91"/>
      <c r="R71" s="212"/>
    </row>
    <row r="72" spans="1:19" s="66" customFormat="1" ht="17.25" customHeight="1">
      <c r="A72" s="57"/>
      <c r="B72" s="58"/>
      <c r="C72" s="63" t="s">
        <v>9</v>
      </c>
      <c r="D72" s="64" t="s">
        <v>9</v>
      </c>
      <c r="E72" s="76"/>
      <c r="J72" s="273" t="s">
        <v>22</v>
      </c>
      <c r="K72" s="273"/>
      <c r="L72" s="273"/>
      <c r="M72" s="273"/>
      <c r="N72" s="77">
        <f>+IF(K12=0,Q12,"-")</f>
        <v>0</v>
      </c>
      <c r="Q72"/>
      <c r="R72" s="515"/>
      <c r="S72" s="1"/>
    </row>
    <row r="73" spans="1:19" s="66" customFormat="1" ht="17.25" customHeight="1">
      <c r="A73" s="57"/>
      <c r="B73" s="58"/>
      <c r="C73" s="63" t="s">
        <v>9</v>
      </c>
      <c r="D73" s="64" t="s">
        <v>9</v>
      </c>
      <c r="E73" s="78" t="s">
        <v>11</v>
      </c>
      <c r="F73" s="22"/>
      <c r="G73" s="22"/>
      <c r="H73" s="22"/>
      <c r="I73" s="22"/>
      <c r="J73" s="79">
        <v>300</v>
      </c>
      <c r="K73" s="20" t="s">
        <v>90</v>
      </c>
      <c r="L73" s="21"/>
      <c r="M73" s="21"/>
      <c r="N73" s="21"/>
      <c r="P73" s="223"/>
      <c r="Q73" s="1" t="s">
        <v>118</v>
      </c>
      <c r="R73" s="516"/>
      <c r="S73" s="1"/>
    </row>
    <row r="74" spans="1:19" s="66" customFormat="1" ht="17.25" customHeight="1">
      <c r="A74" s="57"/>
      <c r="B74" s="58"/>
      <c r="C74" s="63" t="s">
        <v>9</v>
      </c>
      <c r="D74" s="64" t="s">
        <v>9</v>
      </c>
      <c r="E74" s="80" t="s">
        <v>19</v>
      </c>
      <c r="F74" s="20" t="s">
        <v>16</v>
      </c>
      <c r="G74" s="20"/>
      <c r="H74" s="20"/>
      <c r="I74" s="20"/>
      <c r="J74" s="79">
        <v>600</v>
      </c>
      <c r="K74" s="20" t="s">
        <v>91</v>
      </c>
      <c r="L74" s="1"/>
      <c r="M74" s="1"/>
      <c r="N74" s="1"/>
      <c r="Q74"/>
      <c r="R74" s="517"/>
      <c r="S74" s="1"/>
    </row>
    <row r="75" spans="1:19" s="66" customFormat="1" ht="17.25" customHeight="1">
      <c r="A75" s="57"/>
      <c r="B75" s="58"/>
      <c r="C75" s="63" t="s">
        <v>9</v>
      </c>
      <c r="D75" s="64" t="s">
        <v>9</v>
      </c>
      <c r="E75" s="80" t="s">
        <v>20</v>
      </c>
      <c r="F75" s="20" t="s">
        <v>17</v>
      </c>
      <c r="G75" s="20"/>
      <c r="H75" s="20"/>
      <c r="I75" s="20"/>
      <c r="J75" s="79">
        <v>900</v>
      </c>
      <c r="K75" s="20" t="s">
        <v>92</v>
      </c>
      <c r="L75" s="1"/>
      <c r="M75" s="1"/>
      <c r="N75" s="1"/>
      <c r="P75" s="267" t="s">
        <v>26</v>
      </c>
      <c r="Q75" s="267"/>
      <c r="R75" s="268"/>
      <c r="S75" s="1"/>
    </row>
    <row r="76" spans="1:19" s="14" customFormat="1" ht="17.25" customHeight="1">
      <c r="A76" s="51"/>
      <c r="B76" s="52"/>
      <c r="C76" s="81"/>
      <c r="D76" s="81"/>
      <c r="E76" s="80" t="s">
        <v>12</v>
      </c>
      <c r="F76" s="20" t="s">
        <v>89</v>
      </c>
      <c r="G76" s="20"/>
      <c r="H76" s="20"/>
      <c r="I76" s="20"/>
      <c r="J76" s="263" t="s">
        <v>94</v>
      </c>
      <c r="K76" s="263"/>
      <c r="L76" s="263"/>
      <c r="M76" s="263"/>
      <c r="N76" s="1"/>
      <c r="P76" s="267"/>
      <c r="Q76" s="267"/>
      <c r="R76" s="268"/>
      <c r="S76" s="1"/>
    </row>
    <row r="77" spans="1:19" ht="17.25" customHeight="1">
      <c r="A77" s="51"/>
      <c r="B77" s="52"/>
      <c r="C77" s="52"/>
      <c r="D77" s="52"/>
      <c r="E77" s="80" t="s">
        <v>21</v>
      </c>
      <c r="F77" s="20" t="s">
        <v>18</v>
      </c>
      <c r="G77" s="20"/>
      <c r="H77" s="20"/>
      <c r="I77" s="20"/>
      <c r="J77" s="275"/>
      <c r="K77" s="275"/>
      <c r="L77" s="275"/>
      <c r="M77" s="275"/>
      <c r="N77" s="82" t="str">
        <f>+IF(K12=0,"-",Q12)</f>
        <v>-</v>
      </c>
      <c r="P77" s="267"/>
      <c r="Q77" s="267"/>
      <c r="R77" s="268"/>
    </row>
    <row r="78" spans="1:19" ht="17.25" customHeight="1">
      <c r="A78" s="51"/>
      <c r="B78" s="52"/>
      <c r="C78" s="52"/>
      <c r="D78" s="52"/>
      <c r="E78" s="83" t="s">
        <v>116</v>
      </c>
      <c r="F78" s="84"/>
      <c r="G78" s="84"/>
      <c r="H78" s="84"/>
      <c r="I78" s="84"/>
      <c r="J78" s="79">
        <f>+J73*(1+$K$12)</f>
        <v>300</v>
      </c>
      <c r="K78" s="20" t="s">
        <v>90</v>
      </c>
      <c r="L78" s="21"/>
      <c r="M78" s="21"/>
      <c r="N78" s="21"/>
      <c r="P78" s="267"/>
      <c r="Q78" s="267"/>
      <c r="R78" s="268"/>
    </row>
    <row r="79" spans="1:19" ht="17.25" customHeight="1">
      <c r="A79" s="51"/>
      <c r="B79" s="52"/>
      <c r="C79" s="52"/>
      <c r="D79" s="52"/>
      <c r="E79" s="83" t="s">
        <v>110</v>
      </c>
      <c r="F79" s="83"/>
      <c r="G79" s="83"/>
      <c r="H79" s="83"/>
      <c r="I79" s="84"/>
      <c r="J79" s="79">
        <f>+J74*(1+$K$12)</f>
        <v>600</v>
      </c>
      <c r="K79" s="20" t="s">
        <v>91</v>
      </c>
      <c r="L79" s="22"/>
      <c r="M79" s="22"/>
      <c r="N79" s="22"/>
      <c r="P79" s="269"/>
      <c r="Q79" s="269"/>
      <c r="R79" s="270"/>
    </row>
    <row r="80" spans="1:19" ht="17.25" customHeight="1" thickBot="1">
      <c r="A80" s="85"/>
      <c r="B80" s="86"/>
      <c r="C80" s="86"/>
      <c r="D80" s="86"/>
      <c r="E80" s="87" t="s">
        <v>106</v>
      </c>
      <c r="F80" s="88"/>
      <c r="G80" s="88"/>
      <c r="H80" s="88"/>
      <c r="I80" s="88"/>
      <c r="J80" s="89">
        <f>+J75*(1+$K$12)</f>
        <v>900</v>
      </c>
      <c r="K80" s="90" t="s">
        <v>92</v>
      </c>
      <c r="L80" s="91"/>
      <c r="M80" s="91"/>
      <c r="N80" s="91"/>
      <c r="O80" s="91"/>
      <c r="P80" s="271"/>
      <c r="Q80" s="271"/>
      <c r="R80" s="272"/>
    </row>
    <row r="81" spans="1:18" ht="12.75" customHeight="1">
      <c r="A81" s="92"/>
      <c r="B81" s="52"/>
      <c r="C81" s="52"/>
      <c r="D81" s="93"/>
      <c r="O81" s="66"/>
      <c r="P81" s="66"/>
      <c r="R81" s="94"/>
    </row>
    <row r="82" spans="1:18" ht="12.75" customHeight="1">
      <c r="A82" s="92"/>
      <c r="B82" s="52"/>
      <c r="C82" s="52"/>
      <c r="D82" s="93"/>
      <c r="O82" s="66"/>
      <c r="P82" s="66"/>
    </row>
    <row r="83" spans="1:18" ht="12.75" customHeight="1">
      <c r="A83" s="92"/>
      <c r="B83" s="52"/>
      <c r="C83" s="52"/>
      <c r="D83" s="93"/>
      <c r="O83" s="66"/>
      <c r="P83" s="66"/>
    </row>
    <row r="84" spans="1:18" ht="12.75" customHeight="1">
      <c r="A84" s="92"/>
      <c r="B84" s="52"/>
      <c r="C84" s="52"/>
      <c r="D84" s="93"/>
      <c r="O84" s="66"/>
      <c r="P84" s="66"/>
    </row>
    <row r="85" spans="1:18" s="21" customFormat="1" ht="18">
      <c r="A85" s="92"/>
      <c r="B85" s="52"/>
      <c r="C85" s="52"/>
      <c r="D85" s="93"/>
      <c r="O85" s="66"/>
      <c r="P85" s="66"/>
    </row>
    <row r="86" spans="1:18" s="21" customFormat="1" ht="22.15" customHeight="1">
      <c r="A86" s="92"/>
      <c r="B86" s="52"/>
      <c r="C86" s="52"/>
      <c r="D86" s="93"/>
      <c r="O86" s="66"/>
      <c r="P86" s="66"/>
    </row>
    <row r="87" spans="1:18" ht="19.149999999999999" customHeight="1">
      <c r="O87" s="66"/>
      <c r="P87" s="66"/>
    </row>
    <row r="88" spans="1:18">
      <c r="O88" s="66"/>
      <c r="P88" s="66"/>
    </row>
    <row r="89" spans="1:18">
      <c r="E89" s="20"/>
      <c r="F89" s="95"/>
      <c r="G89" s="95"/>
      <c r="H89" s="95"/>
      <c r="I89" s="95"/>
      <c r="O89" s="66"/>
      <c r="P89" s="66"/>
    </row>
    <row r="90" spans="1:18">
      <c r="E90" s="20"/>
      <c r="F90" s="95"/>
      <c r="G90" s="95"/>
      <c r="H90" s="95"/>
      <c r="I90" s="95"/>
      <c r="J90" s="95"/>
      <c r="K90" s="95"/>
    </row>
    <row r="91" spans="1:18">
      <c r="E91" s="20"/>
      <c r="F91" s="95"/>
      <c r="G91" s="95"/>
      <c r="H91" s="95"/>
      <c r="I91" s="95"/>
      <c r="J91" s="95"/>
      <c r="K91" s="95"/>
    </row>
    <row r="92" spans="1:18">
      <c r="E92" s="20"/>
      <c r="F92" s="95"/>
      <c r="G92" s="95"/>
      <c r="H92" s="95"/>
      <c r="I92" s="95"/>
      <c r="J92" s="95"/>
      <c r="K92" s="95"/>
    </row>
  </sheetData>
  <sheetProtection algorithmName="SHA-512" hashValue="nxpF6FRmSDFKp9Pza0bAAJqlG5sXrk7cUyTbKQ7BuDF/WvjkKakUe2tjSK0mD1u/4onsJ+btZN2md+kDttQDlw==" saltValue="n22J02ZsjIcBT4yOg5DupQ==" spinCount="100000" sheet="1" formatCells="0" formatColumns="0" formatRows="0" insertColumns="0" insertRows="0" insertHyperlinks="0" deleteColumns="0" deleteRows="0"/>
  <dataConsolidate/>
  <mergeCells count="134">
    <mergeCell ref="E1:R1"/>
    <mergeCell ref="E2:R4"/>
    <mergeCell ref="A5:R5"/>
    <mergeCell ref="E6:G6"/>
    <mergeCell ref="I6:L7"/>
    <mergeCell ref="M6:R7"/>
    <mergeCell ref="E7:G7"/>
    <mergeCell ref="J70:K70"/>
    <mergeCell ref="J71:K71"/>
    <mergeCell ref="J66:L66"/>
    <mergeCell ref="E8:F9"/>
    <mergeCell ref="H8:K8"/>
    <mergeCell ref="H9:K9"/>
    <mergeCell ref="E10:K11"/>
    <mergeCell ref="L10:P10"/>
    <mergeCell ref="Q10:R10"/>
    <mergeCell ref="L11:P11"/>
    <mergeCell ref="Q11:R11"/>
    <mergeCell ref="E18:E19"/>
    <mergeCell ref="F18:G19"/>
    <mergeCell ref="F34:G34"/>
    <mergeCell ref="F35:G35"/>
    <mergeCell ref="F46:G46"/>
    <mergeCell ref="F47:G47"/>
    <mergeCell ref="J72:M72"/>
    <mergeCell ref="E12:I12"/>
    <mergeCell ref="K12:K15"/>
    <mergeCell ref="L12:P12"/>
    <mergeCell ref="E13:I13"/>
    <mergeCell ref="L13:N15"/>
    <mergeCell ref="E14:I14"/>
    <mergeCell ref="E15:I15"/>
    <mergeCell ref="H18:H19"/>
    <mergeCell ref="L18:N18"/>
    <mergeCell ref="O18:O19"/>
    <mergeCell ref="F20:G20"/>
    <mergeCell ref="F29:G29"/>
    <mergeCell ref="I27:K27"/>
    <mergeCell ref="I28:K28"/>
    <mergeCell ref="I29:K29"/>
    <mergeCell ref="F36:G36"/>
    <mergeCell ref="F37:G37"/>
    <mergeCell ref="F38:G38"/>
    <mergeCell ref="I36:K36"/>
    <mergeCell ref="I37:K37"/>
    <mergeCell ref="I38:K38"/>
    <mergeCell ref="F33:G33"/>
    <mergeCell ref="F45:G45"/>
    <mergeCell ref="P75:R80"/>
    <mergeCell ref="J76:M77"/>
    <mergeCell ref="J17:K17"/>
    <mergeCell ref="N17:P17"/>
    <mergeCell ref="Q17:R17"/>
    <mergeCell ref="F24:G24"/>
    <mergeCell ref="F25:G25"/>
    <mergeCell ref="F26:G26"/>
    <mergeCell ref="I24:K24"/>
    <mergeCell ref="I25:K25"/>
    <mergeCell ref="I26:K26"/>
    <mergeCell ref="F21:G21"/>
    <mergeCell ref="F22:G22"/>
    <mergeCell ref="F23:G23"/>
    <mergeCell ref="I23:K23"/>
    <mergeCell ref="F30:G30"/>
    <mergeCell ref="F31:G31"/>
    <mergeCell ref="F32:G32"/>
    <mergeCell ref="I30:K30"/>
    <mergeCell ref="I31:K31"/>
    <mergeCell ref="I32:K32"/>
    <mergeCell ref="F27:G27"/>
    <mergeCell ref="F28:G28"/>
    <mergeCell ref="I33:K33"/>
    <mergeCell ref="I45:K45"/>
    <mergeCell ref="I46:K46"/>
    <mergeCell ref="I47:K47"/>
    <mergeCell ref="I34:K34"/>
    <mergeCell ref="I35:K35"/>
    <mergeCell ref="F42:G42"/>
    <mergeCell ref="F43:G43"/>
    <mergeCell ref="F44:G44"/>
    <mergeCell ref="I42:K42"/>
    <mergeCell ref="I43:K43"/>
    <mergeCell ref="I44:K44"/>
    <mergeCell ref="F39:G39"/>
    <mergeCell ref="F40:G40"/>
    <mergeCell ref="F41:G41"/>
    <mergeCell ref="I39:K39"/>
    <mergeCell ref="I40:K40"/>
    <mergeCell ref="I41:K41"/>
    <mergeCell ref="P57:Q57"/>
    <mergeCell ref="P58:Q58"/>
    <mergeCell ref="P59:Q59"/>
    <mergeCell ref="E59:L59"/>
    <mergeCell ref="M54:O54"/>
    <mergeCell ref="P54:Q55"/>
    <mergeCell ref="F48:G48"/>
    <mergeCell ref="F49:G49"/>
    <mergeCell ref="J53:K53"/>
    <mergeCell ref="N53:P53"/>
    <mergeCell ref="Q53:R53"/>
    <mergeCell ref="I48:K48"/>
    <mergeCell ref="E63:L63"/>
    <mergeCell ref="E64:L64"/>
    <mergeCell ref="E65:L65"/>
    <mergeCell ref="P60:Q60"/>
    <mergeCell ref="P61:Q61"/>
    <mergeCell ref="P62:Q62"/>
    <mergeCell ref="E60:L60"/>
    <mergeCell ref="E61:L61"/>
    <mergeCell ref="E62:L62"/>
    <mergeCell ref="L8:R9"/>
    <mergeCell ref="J67:K67"/>
    <mergeCell ref="J68:K68"/>
    <mergeCell ref="J69:K69"/>
    <mergeCell ref="I49:K49"/>
    <mergeCell ref="E52:R52"/>
    <mergeCell ref="E53:G53"/>
    <mergeCell ref="E54:L56"/>
    <mergeCell ref="E57:L57"/>
    <mergeCell ref="E58:L58"/>
    <mergeCell ref="R54:R55"/>
    <mergeCell ref="M55:M56"/>
    <mergeCell ref="N55:N56"/>
    <mergeCell ref="O55:O56"/>
    <mergeCell ref="P56:Q56"/>
    <mergeCell ref="E16:R16"/>
    <mergeCell ref="E17:G17"/>
    <mergeCell ref="I18:K19"/>
    <mergeCell ref="I20:K20"/>
    <mergeCell ref="I21:K21"/>
    <mergeCell ref="I22:K22"/>
    <mergeCell ref="P63:Q63"/>
    <mergeCell ref="P64:Q64"/>
    <mergeCell ref="P65:Q65"/>
  </mergeCells>
  <dataValidations count="5">
    <dataValidation type="whole" operator="greaterThanOrEqual" allowBlank="1" showInputMessage="1" showErrorMessage="1" sqref="N50:N51" xr:uid="{5A78777A-7907-4F14-814D-1D0FC2ABCBD8}">
      <formula1>0</formula1>
    </dataValidation>
    <dataValidation type="list" allowBlank="1" showInputMessage="1" showErrorMessage="1" sqref="WVN983062:WVO983062 WLR983062:WLS983062 WBV983062:WBW983062 VRZ983062:VSA983062 VID983062:VIE983062 UYH983062:UYI983062 UOL983062:UOM983062 UEP983062:UEQ983062 TUT983062:TUU983062 TKX983062:TKY983062 TBB983062:TBC983062 SRF983062:SRG983062 SHJ983062:SHK983062 RXN983062:RXO983062 RNR983062:RNS983062 RDV983062:RDW983062 QTZ983062:QUA983062 QKD983062:QKE983062 QAH983062:QAI983062 PQL983062:PQM983062 PGP983062:PGQ983062 OWT983062:OWU983062 OMX983062:OMY983062 ODB983062:ODC983062 NTF983062:NTG983062 NJJ983062:NJK983062 MZN983062:MZO983062 MPR983062:MPS983062 MFV983062:MFW983062 LVZ983062:LWA983062 LMD983062:LME983062 LCH983062:LCI983062 KSL983062:KSM983062 KIP983062:KIQ983062 JYT983062:JYU983062 JOX983062:JOY983062 JFB983062:JFC983062 IVF983062:IVG983062 ILJ983062:ILK983062 IBN983062:IBO983062 HRR983062:HRS983062 HHV983062:HHW983062 GXZ983062:GYA983062 GOD983062:GOE983062 GEH983062:GEI983062 FUL983062:FUM983062 FKP983062:FKQ983062 FAT983062:FAU983062 EQX983062:EQY983062 EHB983062:EHC983062 DXF983062:DXG983062 DNJ983062:DNK983062 DDN983062:DDO983062 CTR983062:CTS983062 CJV983062:CJW983062 BZZ983062:CAA983062 BQD983062:BQE983062 BGH983062:BGI983062 AWL983062:AWM983062 AMP983062:AMQ983062 ACT983062:ACU983062 SX983062:SY983062 JB983062:JC983062 WVN917526:WVO917526 WLR917526:WLS917526 WBV917526:WBW917526 VRZ917526:VSA917526 VID917526:VIE917526 UYH917526:UYI917526 UOL917526:UOM917526 UEP917526:UEQ917526 TUT917526:TUU917526 TKX917526:TKY917526 TBB917526:TBC917526 SRF917526:SRG917526 SHJ917526:SHK917526 RXN917526:RXO917526 RNR917526:RNS917526 RDV917526:RDW917526 QTZ917526:QUA917526 QKD917526:QKE917526 QAH917526:QAI917526 PQL917526:PQM917526 PGP917526:PGQ917526 OWT917526:OWU917526 OMX917526:OMY917526 ODB917526:ODC917526 NTF917526:NTG917526 NJJ917526:NJK917526 MZN917526:MZO917526 MPR917526:MPS917526 MFV917526:MFW917526 LVZ917526:LWA917526 LMD917526:LME917526 LCH917526:LCI917526 KSL917526:KSM917526 KIP917526:KIQ917526 JYT917526:JYU917526 JOX917526:JOY917526 JFB917526:JFC917526 IVF917526:IVG917526 ILJ917526:ILK917526 IBN917526:IBO917526 HRR917526:HRS917526 HHV917526:HHW917526 GXZ917526:GYA917526 GOD917526:GOE917526 GEH917526:GEI917526 FUL917526:FUM917526 FKP917526:FKQ917526 FAT917526:FAU917526 EQX917526:EQY917526 EHB917526:EHC917526 DXF917526:DXG917526 DNJ917526:DNK917526 DDN917526:DDO917526 CTR917526:CTS917526 CJV917526:CJW917526 BZZ917526:CAA917526 BQD917526:BQE917526 BGH917526:BGI917526 AWL917526:AWM917526 AMP917526:AMQ917526 ACT917526:ACU917526 SX917526:SY917526 JB917526:JC917526 WVN851990:WVO851990 WLR851990:WLS851990 WBV851990:WBW851990 VRZ851990:VSA851990 VID851990:VIE851990 UYH851990:UYI851990 UOL851990:UOM851990 UEP851990:UEQ851990 TUT851990:TUU851990 TKX851990:TKY851990 TBB851990:TBC851990 SRF851990:SRG851990 SHJ851990:SHK851990 RXN851990:RXO851990 RNR851990:RNS851990 RDV851990:RDW851990 QTZ851990:QUA851990 QKD851990:QKE851990 QAH851990:QAI851990 PQL851990:PQM851990 PGP851990:PGQ851990 OWT851990:OWU851990 OMX851990:OMY851990 ODB851990:ODC851990 NTF851990:NTG851990 NJJ851990:NJK851990 MZN851990:MZO851990 MPR851990:MPS851990 MFV851990:MFW851990 LVZ851990:LWA851990 LMD851990:LME851990 LCH851990:LCI851990 KSL851990:KSM851990 KIP851990:KIQ851990 JYT851990:JYU851990 JOX851990:JOY851990 JFB851990:JFC851990 IVF851990:IVG851990 ILJ851990:ILK851990 IBN851990:IBO851990 HRR851990:HRS851990 HHV851990:HHW851990 GXZ851990:GYA851990 GOD851990:GOE851990 GEH851990:GEI851990 FUL851990:FUM851990 FKP851990:FKQ851990 FAT851990:FAU851990 EQX851990:EQY851990 EHB851990:EHC851990 DXF851990:DXG851990 DNJ851990:DNK851990 DDN851990:DDO851990 CTR851990:CTS851990 CJV851990:CJW851990 BZZ851990:CAA851990 BQD851990:BQE851990 BGH851990:BGI851990 AWL851990:AWM851990 AMP851990:AMQ851990 ACT851990:ACU851990 SX851990:SY851990 JB851990:JC851990 WVN786454:WVO786454 WLR786454:WLS786454 WBV786454:WBW786454 VRZ786454:VSA786454 VID786454:VIE786454 UYH786454:UYI786454 UOL786454:UOM786454 UEP786454:UEQ786454 TUT786454:TUU786454 TKX786454:TKY786454 TBB786454:TBC786454 SRF786454:SRG786454 SHJ786454:SHK786454 RXN786454:RXO786454 RNR786454:RNS786454 RDV786454:RDW786454 QTZ786454:QUA786454 QKD786454:QKE786454 QAH786454:QAI786454 PQL786454:PQM786454 PGP786454:PGQ786454 OWT786454:OWU786454 OMX786454:OMY786454 ODB786454:ODC786454 NTF786454:NTG786454 NJJ786454:NJK786454 MZN786454:MZO786454 MPR786454:MPS786454 MFV786454:MFW786454 LVZ786454:LWA786454 LMD786454:LME786454 LCH786454:LCI786454 KSL786454:KSM786454 KIP786454:KIQ786454 JYT786454:JYU786454 JOX786454:JOY786454 JFB786454:JFC786454 IVF786454:IVG786454 ILJ786454:ILK786454 IBN786454:IBO786454 HRR786454:HRS786454 HHV786454:HHW786454 GXZ786454:GYA786454 GOD786454:GOE786454 GEH786454:GEI786454 FUL786454:FUM786454 FKP786454:FKQ786454 FAT786454:FAU786454 EQX786454:EQY786454 EHB786454:EHC786454 DXF786454:DXG786454 DNJ786454:DNK786454 DDN786454:DDO786454 CTR786454:CTS786454 CJV786454:CJW786454 BZZ786454:CAA786454 BQD786454:BQE786454 BGH786454:BGI786454 AWL786454:AWM786454 AMP786454:AMQ786454 ACT786454:ACU786454 SX786454:SY786454 JB786454:JC786454 WVN720918:WVO720918 WLR720918:WLS720918 WBV720918:WBW720918 VRZ720918:VSA720918 VID720918:VIE720918 UYH720918:UYI720918 UOL720918:UOM720918 UEP720918:UEQ720918 TUT720918:TUU720918 TKX720918:TKY720918 TBB720918:TBC720918 SRF720918:SRG720918 SHJ720918:SHK720918 RXN720918:RXO720918 RNR720918:RNS720918 RDV720918:RDW720918 QTZ720918:QUA720918 QKD720918:QKE720918 QAH720918:QAI720918 PQL720918:PQM720918 PGP720918:PGQ720918 OWT720918:OWU720918 OMX720918:OMY720918 ODB720918:ODC720918 NTF720918:NTG720918 NJJ720918:NJK720918 MZN720918:MZO720918 MPR720918:MPS720918 MFV720918:MFW720918 LVZ720918:LWA720918 LMD720918:LME720918 LCH720918:LCI720918 KSL720918:KSM720918 KIP720918:KIQ720918 JYT720918:JYU720918 JOX720918:JOY720918 JFB720918:JFC720918 IVF720918:IVG720918 ILJ720918:ILK720918 IBN720918:IBO720918 HRR720918:HRS720918 HHV720918:HHW720918 GXZ720918:GYA720918 GOD720918:GOE720918 GEH720918:GEI720918 FUL720918:FUM720918 FKP720918:FKQ720918 FAT720918:FAU720918 EQX720918:EQY720918 EHB720918:EHC720918 DXF720918:DXG720918 DNJ720918:DNK720918 DDN720918:DDO720918 CTR720918:CTS720918 CJV720918:CJW720918 BZZ720918:CAA720918 BQD720918:BQE720918 BGH720918:BGI720918 AWL720918:AWM720918 AMP720918:AMQ720918 ACT720918:ACU720918 SX720918:SY720918 JB720918:JC720918 WVN655382:WVO655382 WLR655382:WLS655382 WBV655382:WBW655382 VRZ655382:VSA655382 VID655382:VIE655382 UYH655382:UYI655382 UOL655382:UOM655382 UEP655382:UEQ655382 TUT655382:TUU655382 TKX655382:TKY655382 TBB655382:TBC655382 SRF655382:SRG655382 SHJ655382:SHK655382 RXN655382:RXO655382 RNR655382:RNS655382 RDV655382:RDW655382 QTZ655382:QUA655382 QKD655382:QKE655382 QAH655382:QAI655382 PQL655382:PQM655382 PGP655382:PGQ655382 OWT655382:OWU655382 OMX655382:OMY655382 ODB655382:ODC655382 NTF655382:NTG655382 NJJ655382:NJK655382 MZN655382:MZO655382 MPR655382:MPS655382 MFV655382:MFW655382 LVZ655382:LWA655382 LMD655382:LME655382 LCH655382:LCI655382 KSL655382:KSM655382 KIP655382:KIQ655382 JYT655382:JYU655382 JOX655382:JOY655382 JFB655382:JFC655382 IVF655382:IVG655382 ILJ655382:ILK655382 IBN655382:IBO655382 HRR655382:HRS655382 HHV655382:HHW655382 GXZ655382:GYA655382 GOD655382:GOE655382 GEH655382:GEI655382 FUL655382:FUM655382 FKP655382:FKQ655382 FAT655382:FAU655382 EQX655382:EQY655382 EHB655382:EHC655382 DXF655382:DXG655382 DNJ655382:DNK655382 DDN655382:DDO655382 CTR655382:CTS655382 CJV655382:CJW655382 BZZ655382:CAA655382 BQD655382:BQE655382 BGH655382:BGI655382 AWL655382:AWM655382 AMP655382:AMQ655382 ACT655382:ACU655382 SX655382:SY655382 JB655382:JC655382 WVN589846:WVO589846 WLR589846:WLS589846 WBV589846:WBW589846 VRZ589846:VSA589846 VID589846:VIE589846 UYH589846:UYI589846 UOL589846:UOM589846 UEP589846:UEQ589846 TUT589846:TUU589846 TKX589846:TKY589846 TBB589846:TBC589846 SRF589846:SRG589846 SHJ589846:SHK589846 RXN589846:RXO589846 RNR589846:RNS589846 RDV589846:RDW589846 QTZ589846:QUA589846 QKD589846:QKE589846 QAH589846:QAI589846 PQL589846:PQM589846 PGP589846:PGQ589846 OWT589846:OWU589846 OMX589846:OMY589846 ODB589846:ODC589846 NTF589846:NTG589846 NJJ589846:NJK589846 MZN589846:MZO589846 MPR589846:MPS589846 MFV589846:MFW589846 LVZ589846:LWA589846 LMD589846:LME589846 LCH589846:LCI589846 KSL589846:KSM589846 KIP589846:KIQ589846 JYT589846:JYU589846 JOX589846:JOY589846 JFB589846:JFC589846 IVF589846:IVG589846 ILJ589846:ILK589846 IBN589846:IBO589846 HRR589846:HRS589846 HHV589846:HHW589846 GXZ589846:GYA589846 GOD589846:GOE589846 GEH589846:GEI589846 FUL589846:FUM589846 FKP589846:FKQ589846 FAT589846:FAU589846 EQX589846:EQY589846 EHB589846:EHC589846 DXF589846:DXG589846 DNJ589846:DNK589846 DDN589846:DDO589846 CTR589846:CTS589846 CJV589846:CJW589846 BZZ589846:CAA589846 BQD589846:BQE589846 BGH589846:BGI589846 AWL589846:AWM589846 AMP589846:AMQ589846 ACT589846:ACU589846 SX589846:SY589846 JB589846:JC589846 WVN524310:WVO524310 WLR524310:WLS524310 WBV524310:WBW524310 VRZ524310:VSA524310 VID524310:VIE524310 UYH524310:UYI524310 UOL524310:UOM524310 UEP524310:UEQ524310 TUT524310:TUU524310 TKX524310:TKY524310 TBB524310:TBC524310 SRF524310:SRG524310 SHJ524310:SHK524310 RXN524310:RXO524310 RNR524310:RNS524310 RDV524310:RDW524310 QTZ524310:QUA524310 QKD524310:QKE524310 QAH524310:QAI524310 PQL524310:PQM524310 PGP524310:PGQ524310 OWT524310:OWU524310 OMX524310:OMY524310 ODB524310:ODC524310 NTF524310:NTG524310 NJJ524310:NJK524310 MZN524310:MZO524310 MPR524310:MPS524310 MFV524310:MFW524310 LVZ524310:LWA524310 LMD524310:LME524310 LCH524310:LCI524310 KSL524310:KSM524310 KIP524310:KIQ524310 JYT524310:JYU524310 JOX524310:JOY524310 JFB524310:JFC524310 IVF524310:IVG524310 ILJ524310:ILK524310 IBN524310:IBO524310 HRR524310:HRS524310 HHV524310:HHW524310 GXZ524310:GYA524310 GOD524310:GOE524310 GEH524310:GEI524310 FUL524310:FUM524310 FKP524310:FKQ524310 FAT524310:FAU524310 EQX524310:EQY524310 EHB524310:EHC524310 DXF524310:DXG524310 DNJ524310:DNK524310 DDN524310:DDO524310 CTR524310:CTS524310 CJV524310:CJW524310 BZZ524310:CAA524310 BQD524310:BQE524310 BGH524310:BGI524310 AWL524310:AWM524310 AMP524310:AMQ524310 ACT524310:ACU524310 SX524310:SY524310 JB524310:JC524310 WVN458774:WVO458774 WLR458774:WLS458774 WBV458774:WBW458774 VRZ458774:VSA458774 VID458774:VIE458774 UYH458774:UYI458774 UOL458774:UOM458774 UEP458774:UEQ458774 TUT458774:TUU458774 TKX458774:TKY458774 TBB458774:TBC458774 SRF458774:SRG458774 SHJ458774:SHK458774 RXN458774:RXO458774 RNR458774:RNS458774 RDV458774:RDW458774 QTZ458774:QUA458774 QKD458774:QKE458774 QAH458774:QAI458774 PQL458774:PQM458774 PGP458774:PGQ458774 OWT458774:OWU458774 OMX458774:OMY458774 ODB458774:ODC458774 NTF458774:NTG458774 NJJ458774:NJK458774 MZN458774:MZO458774 MPR458774:MPS458774 MFV458774:MFW458774 LVZ458774:LWA458774 LMD458774:LME458774 LCH458774:LCI458774 KSL458774:KSM458774 KIP458774:KIQ458774 JYT458774:JYU458774 JOX458774:JOY458774 JFB458774:JFC458774 IVF458774:IVG458774 ILJ458774:ILK458774 IBN458774:IBO458774 HRR458774:HRS458774 HHV458774:HHW458774 GXZ458774:GYA458774 GOD458774:GOE458774 GEH458774:GEI458774 FUL458774:FUM458774 FKP458774:FKQ458774 FAT458774:FAU458774 EQX458774:EQY458774 EHB458774:EHC458774 DXF458774:DXG458774 DNJ458774:DNK458774 DDN458774:DDO458774 CTR458774:CTS458774 CJV458774:CJW458774 BZZ458774:CAA458774 BQD458774:BQE458774 BGH458774:BGI458774 AWL458774:AWM458774 AMP458774:AMQ458774 ACT458774:ACU458774 SX458774:SY458774 JB458774:JC458774 WVN393238:WVO393238 WLR393238:WLS393238 WBV393238:WBW393238 VRZ393238:VSA393238 VID393238:VIE393238 UYH393238:UYI393238 UOL393238:UOM393238 UEP393238:UEQ393238 TUT393238:TUU393238 TKX393238:TKY393238 TBB393238:TBC393238 SRF393238:SRG393238 SHJ393238:SHK393238 RXN393238:RXO393238 RNR393238:RNS393238 RDV393238:RDW393238 QTZ393238:QUA393238 QKD393238:QKE393238 QAH393238:QAI393238 PQL393238:PQM393238 PGP393238:PGQ393238 OWT393238:OWU393238 OMX393238:OMY393238 ODB393238:ODC393238 NTF393238:NTG393238 NJJ393238:NJK393238 MZN393238:MZO393238 MPR393238:MPS393238 MFV393238:MFW393238 LVZ393238:LWA393238 LMD393238:LME393238 LCH393238:LCI393238 KSL393238:KSM393238 KIP393238:KIQ393238 JYT393238:JYU393238 JOX393238:JOY393238 JFB393238:JFC393238 IVF393238:IVG393238 ILJ393238:ILK393238 IBN393238:IBO393238 HRR393238:HRS393238 HHV393238:HHW393238 GXZ393238:GYA393238 GOD393238:GOE393238 GEH393238:GEI393238 FUL393238:FUM393238 FKP393238:FKQ393238 FAT393238:FAU393238 EQX393238:EQY393238 EHB393238:EHC393238 DXF393238:DXG393238 DNJ393238:DNK393238 DDN393238:DDO393238 CTR393238:CTS393238 CJV393238:CJW393238 BZZ393238:CAA393238 BQD393238:BQE393238 BGH393238:BGI393238 AWL393238:AWM393238 AMP393238:AMQ393238 ACT393238:ACU393238 SX393238:SY393238 JB393238:JC393238 WVN327702:WVO327702 WLR327702:WLS327702 WBV327702:WBW327702 VRZ327702:VSA327702 VID327702:VIE327702 UYH327702:UYI327702 UOL327702:UOM327702 UEP327702:UEQ327702 TUT327702:TUU327702 TKX327702:TKY327702 TBB327702:TBC327702 SRF327702:SRG327702 SHJ327702:SHK327702 RXN327702:RXO327702 RNR327702:RNS327702 RDV327702:RDW327702 QTZ327702:QUA327702 QKD327702:QKE327702 QAH327702:QAI327702 PQL327702:PQM327702 PGP327702:PGQ327702 OWT327702:OWU327702 OMX327702:OMY327702 ODB327702:ODC327702 NTF327702:NTG327702 NJJ327702:NJK327702 MZN327702:MZO327702 MPR327702:MPS327702 MFV327702:MFW327702 LVZ327702:LWA327702 LMD327702:LME327702 LCH327702:LCI327702 KSL327702:KSM327702 KIP327702:KIQ327702 JYT327702:JYU327702 JOX327702:JOY327702 JFB327702:JFC327702 IVF327702:IVG327702 ILJ327702:ILK327702 IBN327702:IBO327702 HRR327702:HRS327702 HHV327702:HHW327702 GXZ327702:GYA327702 GOD327702:GOE327702 GEH327702:GEI327702 FUL327702:FUM327702 FKP327702:FKQ327702 FAT327702:FAU327702 EQX327702:EQY327702 EHB327702:EHC327702 DXF327702:DXG327702 DNJ327702:DNK327702 DDN327702:DDO327702 CTR327702:CTS327702 CJV327702:CJW327702 BZZ327702:CAA327702 BQD327702:BQE327702 BGH327702:BGI327702 AWL327702:AWM327702 AMP327702:AMQ327702 ACT327702:ACU327702 SX327702:SY327702 JB327702:JC327702 WVN262166:WVO262166 WLR262166:WLS262166 WBV262166:WBW262166 VRZ262166:VSA262166 VID262166:VIE262166 UYH262166:UYI262166 UOL262166:UOM262166 UEP262166:UEQ262166 TUT262166:TUU262166 TKX262166:TKY262166 TBB262166:TBC262166 SRF262166:SRG262166 SHJ262166:SHK262166 RXN262166:RXO262166 RNR262166:RNS262166 RDV262166:RDW262166 QTZ262166:QUA262166 QKD262166:QKE262166 QAH262166:QAI262166 PQL262166:PQM262166 PGP262166:PGQ262166 OWT262166:OWU262166 OMX262166:OMY262166 ODB262166:ODC262166 NTF262166:NTG262166 NJJ262166:NJK262166 MZN262166:MZO262166 MPR262166:MPS262166 MFV262166:MFW262166 LVZ262166:LWA262166 LMD262166:LME262166 LCH262166:LCI262166 KSL262166:KSM262166 KIP262166:KIQ262166 JYT262166:JYU262166 JOX262166:JOY262166 JFB262166:JFC262166 IVF262166:IVG262166 ILJ262166:ILK262166 IBN262166:IBO262166 HRR262166:HRS262166 HHV262166:HHW262166 GXZ262166:GYA262166 GOD262166:GOE262166 GEH262166:GEI262166 FUL262166:FUM262166 FKP262166:FKQ262166 FAT262166:FAU262166 EQX262166:EQY262166 EHB262166:EHC262166 DXF262166:DXG262166 DNJ262166:DNK262166 DDN262166:DDO262166 CTR262166:CTS262166 CJV262166:CJW262166 BZZ262166:CAA262166 BQD262166:BQE262166 BGH262166:BGI262166 AWL262166:AWM262166 AMP262166:AMQ262166 ACT262166:ACU262166 SX262166:SY262166 JB262166:JC262166 WVN196630:WVO196630 WLR196630:WLS196630 WBV196630:WBW196630 VRZ196630:VSA196630 VID196630:VIE196630 UYH196630:UYI196630 UOL196630:UOM196630 UEP196630:UEQ196630 TUT196630:TUU196630 TKX196630:TKY196630 TBB196630:TBC196630 SRF196630:SRG196630 SHJ196630:SHK196630 RXN196630:RXO196630 RNR196630:RNS196630 RDV196630:RDW196630 QTZ196630:QUA196630 QKD196630:QKE196630 QAH196630:QAI196630 PQL196630:PQM196630 PGP196630:PGQ196630 OWT196630:OWU196630 OMX196630:OMY196630 ODB196630:ODC196630 NTF196630:NTG196630 NJJ196630:NJK196630 MZN196630:MZO196630 MPR196630:MPS196630 MFV196630:MFW196630 LVZ196630:LWA196630 LMD196630:LME196630 LCH196630:LCI196630 KSL196630:KSM196630 KIP196630:KIQ196630 JYT196630:JYU196630 JOX196630:JOY196630 JFB196630:JFC196630 IVF196630:IVG196630 ILJ196630:ILK196630 IBN196630:IBO196630 HRR196630:HRS196630 HHV196630:HHW196630 GXZ196630:GYA196630 GOD196630:GOE196630 GEH196630:GEI196630 FUL196630:FUM196630 FKP196630:FKQ196630 FAT196630:FAU196630 EQX196630:EQY196630 EHB196630:EHC196630 DXF196630:DXG196630 DNJ196630:DNK196630 DDN196630:DDO196630 CTR196630:CTS196630 CJV196630:CJW196630 BZZ196630:CAA196630 BQD196630:BQE196630 BGH196630:BGI196630 AWL196630:AWM196630 AMP196630:AMQ196630 ACT196630:ACU196630 SX196630:SY196630 JB196630:JC196630 WVN131094:WVO131094 WLR131094:WLS131094 WBV131094:WBW131094 VRZ131094:VSA131094 VID131094:VIE131094 UYH131094:UYI131094 UOL131094:UOM131094 UEP131094:UEQ131094 TUT131094:TUU131094 TKX131094:TKY131094 TBB131094:TBC131094 SRF131094:SRG131094 SHJ131094:SHK131094 RXN131094:RXO131094 RNR131094:RNS131094 RDV131094:RDW131094 QTZ131094:QUA131094 QKD131094:QKE131094 QAH131094:QAI131094 PQL131094:PQM131094 PGP131094:PGQ131094 OWT131094:OWU131094 OMX131094:OMY131094 ODB131094:ODC131094 NTF131094:NTG131094 NJJ131094:NJK131094 MZN131094:MZO131094 MPR131094:MPS131094 MFV131094:MFW131094 LVZ131094:LWA131094 LMD131094:LME131094 LCH131094:LCI131094 KSL131094:KSM131094 KIP131094:KIQ131094 JYT131094:JYU131094 JOX131094:JOY131094 JFB131094:JFC131094 IVF131094:IVG131094 ILJ131094:ILK131094 IBN131094:IBO131094 HRR131094:HRS131094 HHV131094:HHW131094 GXZ131094:GYA131094 GOD131094:GOE131094 GEH131094:GEI131094 FUL131094:FUM131094 FKP131094:FKQ131094 FAT131094:FAU131094 EQX131094:EQY131094 EHB131094:EHC131094 DXF131094:DXG131094 DNJ131094:DNK131094 DDN131094:DDO131094 CTR131094:CTS131094 CJV131094:CJW131094 BZZ131094:CAA131094 BQD131094:BQE131094 BGH131094:BGI131094 AWL131094:AWM131094 AMP131094:AMQ131094 ACT131094:ACU131094 SX131094:SY131094 JB131094:JC131094 WVN65558:WVO65558 WLR65558:WLS65558 WBV65558:WBW65558 VRZ65558:VSA65558 VID65558:VIE65558 UYH65558:UYI65558 UOL65558:UOM65558 UEP65558:UEQ65558 TUT65558:TUU65558 TKX65558:TKY65558 TBB65558:TBC65558 SRF65558:SRG65558 SHJ65558:SHK65558 RXN65558:RXO65558 RNR65558:RNS65558 RDV65558:RDW65558 QTZ65558:QUA65558 QKD65558:QKE65558 QAH65558:QAI65558 PQL65558:PQM65558 PGP65558:PGQ65558 OWT65558:OWU65558 OMX65558:OMY65558 ODB65558:ODC65558 NTF65558:NTG65558 NJJ65558:NJK65558 MZN65558:MZO65558 MPR65558:MPS65558 MFV65558:MFW65558 LVZ65558:LWA65558 LMD65558:LME65558 LCH65558:LCI65558 KSL65558:KSM65558 KIP65558:KIQ65558 JYT65558:JYU65558 JOX65558:JOY65558 JFB65558:JFC65558 IVF65558:IVG65558 ILJ65558:ILK65558 IBN65558:IBO65558 HRR65558:HRS65558 HHV65558:HHW65558 GXZ65558:GYA65558 GOD65558:GOE65558 GEH65558:GEI65558 FUL65558:FUM65558 FKP65558:FKQ65558 FAT65558:FAU65558 EQX65558:EQY65558 EHB65558:EHC65558 DXF65558:DXG65558 DNJ65558:DNK65558 DDN65558:DDO65558 CTR65558:CTS65558 CJV65558:CJW65558 BZZ65558:CAA65558 BQD65558:BQE65558 BGH65558:BGI65558 AWL65558:AWM65558 AMP65558:AMQ65558 ACT65558:ACU65558 SX65558:SY65558 JB65558:JC65558 L65558 L131094 L196630 L262166 L327702 L393238 L458774 L524310 L589846 L655382 L720918 L786454 L851990 L917526 L983062 WVT983068:WVT983117 WLX983068:WLX983117 WCB983068:WCB983117 VSF983068:VSF983117 VIJ983068:VIJ983117 UYN983068:UYN983117 UOR983068:UOR983117 UEV983068:UEV983117 TUZ983068:TUZ983117 TLD983068:TLD983117 TBH983068:TBH983117 SRL983068:SRL983117 SHP983068:SHP983117 RXT983068:RXT983117 RNX983068:RNX983117 REB983068:REB983117 QUF983068:QUF983117 QKJ983068:QKJ983117 QAN983068:QAN983117 PQR983068:PQR983117 PGV983068:PGV983117 OWZ983068:OWZ983117 OND983068:OND983117 ODH983068:ODH983117 NTL983068:NTL983117 NJP983068:NJP983117 MZT983068:MZT983117 MPX983068:MPX983117 MGB983068:MGB983117 LWF983068:LWF983117 LMJ983068:LMJ983117 LCN983068:LCN983117 KSR983068:KSR983117 KIV983068:KIV983117 JYZ983068:JYZ983117 JPD983068:JPD983117 JFH983068:JFH983117 IVL983068:IVL983117 ILP983068:ILP983117 IBT983068:IBT983117 HRX983068:HRX983117 HIB983068:HIB983117 GYF983068:GYF983117 GOJ983068:GOJ983117 GEN983068:GEN983117 FUR983068:FUR983117 FKV983068:FKV983117 FAZ983068:FAZ983117 ERD983068:ERD983117 EHH983068:EHH983117 DXL983068:DXL983117 DNP983068:DNP983117 DDT983068:DDT983117 CTX983068:CTX983117 CKB983068:CKB983117 CAF983068:CAF983117 BQJ983068:BQJ983117 BGN983068:BGN983117 AWR983068:AWR983117 AMV983068:AMV983117 ACZ983068:ACZ983117 TD983068:TD983117 JH983068:JH983117 WVT917532:WVT917581 WLX917532:WLX917581 WCB917532:WCB917581 VSF917532:VSF917581 VIJ917532:VIJ917581 UYN917532:UYN917581 UOR917532:UOR917581 UEV917532:UEV917581 TUZ917532:TUZ917581 TLD917532:TLD917581 TBH917532:TBH917581 SRL917532:SRL917581 SHP917532:SHP917581 RXT917532:RXT917581 RNX917532:RNX917581 REB917532:REB917581 QUF917532:QUF917581 QKJ917532:QKJ917581 QAN917532:QAN917581 PQR917532:PQR917581 PGV917532:PGV917581 OWZ917532:OWZ917581 OND917532:OND917581 ODH917532:ODH917581 NTL917532:NTL917581 NJP917532:NJP917581 MZT917532:MZT917581 MPX917532:MPX917581 MGB917532:MGB917581 LWF917532:LWF917581 LMJ917532:LMJ917581 LCN917532:LCN917581 KSR917532:KSR917581 KIV917532:KIV917581 JYZ917532:JYZ917581 JPD917532:JPD917581 JFH917532:JFH917581 IVL917532:IVL917581 ILP917532:ILP917581 IBT917532:IBT917581 HRX917532:HRX917581 HIB917532:HIB917581 GYF917532:GYF917581 GOJ917532:GOJ917581 GEN917532:GEN917581 FUR917532:FUR917581 FKV917532:FKV917581 FAZ917532:FAZ917581 ERD917532:ERD917581 EHH917532:EHH917581 DXL917532:DXL917581 DNP917532:DNP917581 DDT917532:DDT917581 CTX917532:CTX917581 CKB917532:CKB917581 CAF917532:CAF917581 BQJ917532:BQJ917581 BGN917532:BGN917581 AWR917532:AWR917581 AMV917532:AMV917581 ACZ917532:ACZ917581 TD917532:TD917581 JH917532:JH917581 WVT851996:WVT852045 WLX851996:WLX852045 WCB851996:WCB852045 VSF851996:VSF852045 VIJ851996:VIJ852045 UYN851996:UYN852045 UOR851996:UOR852045 UEV851996:UEV852045 TUZ851996:TUZ852045 TLD851996:TLD852045 TBH851996:TBH852045 SRL851996:SRL852045 SHP851996:SHP852045 RXT851996:RXT852045 RNX851996:RNX852045 REB851996:REB852045 QUF851996:QUF852045 QKJ851996:QKJ852045 QAN851996:QAN852045 PQR851996:PQR852045 PGV851996:PGV852045 OWZ851996:OWZ852045 OND851996:OND852045 ODH851996:ODH852045 NTL851996:NTL852045 NJP851996:NJP852045 MZT851996:MZT852045 MPX851996:MPX852045 MGB851996:MGB852045 LWF851996:LWF852045 LMJ851996:LMJ852045 LCN851996:LCN852045 KSR851996:KSR852045 KIV851996:KIV852045 JYZ851996:JYZ852045 JPD851996:JPD852045 JFH851996:JFH852045 IVL851996:IVL852045 ILP851996:ILP852045 IBT851996:IBT852045 HRX851996:HRX852045 HIB851996:HIB852045 GYF851996:GYF852045 GOJ851996:GOJ852045 GEN851996:GEN852045 FUR851996:FUR852045 FKV851996:FKV852045 FAZ851996:FAZ852045 ERD851996:ERD852045 EHH851996:EHH852045 DXL851996:DXL852045 DNP851996:DNP852045 DDT851996:DDT852045 CTX851996:CTX852045 CKB851996:CKB852045 CAF851996:CAF852045 BQJ851996:BQJ852045 BGN851996:BGN852045 AWR851996:AWR852045 AMV851996:AMV852045 ACZ851996:ACZ852045 TD851996:TD852045 JH851996:JH852045 WVT786460:WVT786509 WLX786460:WLX786509 WCB786460:WCB786509 VSF786460:VSF786509 VIJ786460:VIJ786509 UYN786460:UYN786509 UOR786460:UOR786509 UEV786460:UEV786509 TUZ786460:TUZ786509 TLD786460:TLD786509 TBH786460:TBH786509 SRL786460:SRL786509 SHP786460:SHP786509 RXT786460:RXT786509 RNX786460:RNX786509 REB786460:REB786509 QUF786460:QUF786509 QKJ786460:QKJ786509 QAN786460:QAN786509 PQR786460:PQR786509 PGV786460:PGV786509 OWZ786460:OWZ786509 OND786460:OND786509 ODH786460:ODH786509 NTL786460:NTL786509 NJP786460:NJP786509 MZT786460:MZT786509 MPX786460:MPX786509 MGB786460:MGB786509 LWF786460:LWF786509 LMJ786460:LMJ786509 LCN786460:LCN786509 KSR786460:KSR786509 KIV786460:KIV786509 JYZ786460:JYZ786509 JPD786460:JPD786509 JFH786460:JFH786509 IVL786460:IVL786509 ILP786460:ILP786509 IBT786460:IBT786509 HRX786460:HRX786509 HIB786460:HIB786509 GYF786460:GYF786509 GOJ786460:GOJ786509 GEN786460:GEN786509 FUR786460:FUR786509 FKV786460:FKV786509 FAZ786460:FAZ786509 ERD786460:ERD786509 EHH786460:EHH786509 DXL786460:DXL786509 DNP786460:DNP786509 DDT786460:DDT786509 CTX786460:CTX786509 CKB786460:CKB786509 CAF786460:CAF786509 BQJ786460:BQJ786509 BGN786460:BGN786509 AWR786460:AWR786509 AMV786460:AMV786509 ACZ786460:ACZ786509 TD786460:TD786509 JH786460:JH786509 WVT720924:WVT720973 WLX720924:WLX720973 WCB720924:WCB720973 VSF720924:VSF720973 VIJ720924:VIJ720973 UYN720924:UYN720973 UOR720924:UOR720973 UEV720924:UEV720973 TUZ720924:TUZ720973 TLD720924:TLD720973 TBH720924:TBH720973 SRL720924:SRL720973 SHP720924:SHP720973 RXT720924:RXT720973 RNX720924:RNX720973 REB720924:REB720973 QUF720924:QUF720973 QKJ720924:QKJ720973 QAN720924:QAN720973 PQR720924:PQR720973 PGV720924:PGV720973 OWZ720924:OWZ720973 OND720924:OND720973 ODH720924:ODH720973 NTL720924:NTL720973 NJP720924:NJP720973 MZT720924:MZT720973 MPX720924:MPX720973 MGB720924:MGB720973 LWF720924:LWF720973 LMJ720924:LMJ720973 LCN720924:LCN720973 KSR720924:KSR720973 KIV720924:KIV720973 JYZ720924:JYZ720973 JPD720924:JPD720973 JFH720924:JFH720973 IVL720924:IVL720973 ILP720924:ILP720973 IBT720924:IBT720973 HRX720924:HRX720973 HIB720924:HIB720973 GYF720924:GYF720973 GOJ720924:GOJ720973 GEN720924:GEN720973 FUR720924:FUR720973 FKV720924:FKV720973 FAZ720924:FAZ720973 ERD720924:ERD720973 EHH720924:EHH720973 DXL720924:DXL720973 DNP720924:DNP720973 DDT720924:DDT720973 CTX720924:CTX720973 CKB720924:CKB720973 CAF720924:CAF720973 BQJ720924:BQJ720973 BGN720924:BGN720973 AWR720924:AWR720973 AMV720924:AMV720973 ACZ720924:ACZ720973 TD720924:TD720973 JH720924:JH720973 WVT655388:WVT655437 WLX655388:WLX655437 WCB655388:WCB655437 VSF655388:VSF655437 VIJ655388:VIJ655437 UYN655388:UYN655437 UOR655388:UOR655437 UEV655388:UEV655437 TUZ655388:TUZ655437 TLD655388:TLD655437 TBH655388:TBH655437 SRL655388:SRL655437 SHP655388:SHP655437 RXT655388:RXT655437 RNX655388:RNX655437 REB655388:REB655437 QUF655388:QUF655437 QKJ655388:QKJ655437 QAN655388:QAN655437 PQR655388:PQR655437 PGV655388:PGV655437 OWZ655388:OWZ655437 OND655388:OND655437 ODH655388:ODH655437 NTL655388:NTL655437 NJP655388:NJP655437 MZT655388:MZT655437 MPX655388:MPX655437 MGB655388:MGB655437 LWF655388:LWF655437 LMJ655388:LMJ655437 LCN655388:LCN655437 KSR655388:KSR655437 KIV655388:KIV655437 JYZ655388:JYZ655437 JPD655388:JPD655437 JFH655388:JFH655437 IVL655388:IVL655437 ILP655388:ILP655437 IBT655388:IBT655437 HRX655388:HRX655437 HIB655388:HIB655437 GYF655388:GYF655437 GOJ655388:GOJ655437 GEN655388:GEN655437 FUR655388:FUR655437 FKV655388:FKV655437 FAZ655388:FAZ655437 ERD655388:ERD655437 EHH655388:EHH655437 DXL655388:DXL655437 DNP655388:DNP655437 DDT655388:DDT655437 CTX655388:CTX655437 CKB655388:CKB655437 CAF655388:CAF655437 BQJ655388:BQJ655437 BGN655388:BGN655437 AWR655388:AWR655437 AMV655388:AMV655437 ACZ655388:ACZ655437 TD655388:TD655437 JH655388:JH655437 WVT589852:WVT589901 WLX589852:WLX589901 WCB589852:WCB589901 VSF589852:VSF589901 VIJ589852:VIJ589901 UYN589852:UYN589901 UOR589852:UOR589901 UEV589852:UEV589901 TUZ589852:TUZ589901 TLD589852:TLD589901 TBH589852:TBH589901 SRL589852:SRL589901 SHP589852:SHP589901 RXT589852:RXT589901 RNX589852:RNX589901 REB589852:REB589901 QUF589852:QUF589901 QKJ589852:QKJ589901 QAN589852:QAN589901 PQR589852:PQR589901 PGV589852:PGV589901 OWZ589852:OWZ589901 OND589852:OND589901 ODH589852:ODH589901 NTL589852:NTL589901 NJP589852:NJP589901 MZT589852:MZT589901 MPX589852:MPX589901 MGB589852:MGB589901 LWF589852:LWF589901 LMJ589852:LMJ589901 LCN589852:LCN589901 KSR589852:KSR589901 KIV589852:KIV589901 JYZ589852:JYZ589901 JPD589852:JPD589901 JFH589852:JFH589901 IVL589852:IVL589901 ILP589852:ILP589901 IBT589852:IBT589901 HRX589852:HRX589901 HIB589852:HIB589901 GYF589852:GYF589901 GOJ589852:GOJ589901 GEN589852:GEN589901 FUR589852:FUR589901 FKV589852:FKV589901 FAZ589852:FAZ589901 ERD589852:ERD589901 EHH589852:EHH589901 DXL589852:DXL589901 DNP589852:DNP589901 DDT589852:DDT589901 CTX589852:CTX589901 CKB589852:CKB589901 CAF589852:CAF589901 BQJ589852:BQJ589901 BGN589852:BGN589901 AWR589852:AWR589901 AMV589852:AMV589901 ACZ589852:ACZ589901 TD589852:TD589901 JH589852:JH589901 WVT524316:WVT524365 WLX524316:WLX524365 WCB524316:WCB524365 VSF524316:VSF524365 VIJ524316:VIJ524365 UYN524316:UYN524365 UOR524316:UOR524365 UEV524316:UEV524365 TUZ524316:TUZ524365 TLD524316:TLD524365 TBH524316:TBH524365 SRL524316:SRL524365 SHP524316:SHP524365 RXT524316:RXT524365 RNX524316:RNX524365 REB524316:REB524365 QUF524316:QUF524365 QKJ524316:QKJ524365 QAN524316:QAN524365 PQR524316:PQR524365 PGV524316:PGV524365 OWZ524316:OWZ524365 OND524316:OND524365 ODH524316:ODH524365 NTL524316:NTL524365 NJP524316:NJP524365 MZT524316:MZT524365 MPX524316:MPX524365 MGB524316:MGB524365 LWF524316:LWF524365 LMJ524316:LMJ524365 LCN524316:LCN524365 KSR524316:KSR524365 KIV524316:KIV524365 JYZ524316:JYZ524365 JPD524316:JPD524365 JFH524316:JFH524365 IVL524316:IVL524365 ILP524316:ILP524365 IBT524316:IBT524365 HRX524316:HRX524365 HIB524316:HIB524365 GYF524316:GYF524365 GOJ524316:GOJ524365 GEN524316:GEN524365 FUR524316:FUR524365 FKV524316:FKV524365 FAZ524316:FAZ524365 ERD524316:ERD524365 EHH524316:EHH524365 DXL524316:DXL524365 DNP524316:DNP524365 DDT524316:DDT524365 CTX524316:CTX524365 CKB524316:CKB524365 CAF524316:CAF524365 BQJ524316:BQJ524365 BGN524316:BGN524365 AWR524316:AWR524365 AMV524316:AMV524365 ACZ524316:ACZ524365 TD524316:TD524365 JH524316:JH524365 WVT458780:WVT458829 WLX458780:WLX458829 WCB458780:WCB458829 VSF458780:VSF458829 VIJ458780:VIJ458829 UYN458780:UYN458829 UOR458780:UOR458829 UEV458780:UEV458829 TUZ458780:TUZ458829 TLD458780:TLD458829 TBH458780:TBH458829 SRL458780:SRL458829 SHP458780:SHP458829 RXT458780:RXT458829 RNX458780:RNX458829 REB458780:REB458829 QUF458780:QUF458829 QKJ458780:QKJ458829 QAN458780:QAN458829 PQR458780:PQR458829 PGV458780:PGV458829 OWZ458780:OWZ458829 OND458780:OND458829 ODH458780:ODH458829 NTL458780:NTL458829 NJP458780:NJP458829 MZT458780:MZT458829 MPX458780:MPX458829 MGB458780:MGB458829 LWF458780:LWF458829 LMJ458780:LMJ458829 LCN458780:LCN458829 KSR458780:KSR458829 KIV458780:KIV458829 JYZ458780:JYZ458829 JPD458780:JPD458829 JFH458780:JFH458829 IVL458780:IVL458829 ILP458780:ILP458829 IBT458780:IBT458829 HRX458780:HRX458829 HIB458780:HIB458829 GYF458780:GYF458829 GOJ458780:GOJ458829 GEN458780:GEN458829 FUR458780:FUR458829 FKV458780:FKV458829 FAZ458780:FAZ458829 ERD458780:ERD458829 EHH458780:EHH458829 DXL458780:DXL458829 DNP458780:DNP458829 DDT458780:DDT458829 CTX458780:CTX458829 CKB458780:CKB458829 CAF458780:CAF458829 BQJ458780:BQJ458829 BGN458780:BGN458829 AWR458780:AWR458829 AMV458780:AMV458829 ACZ458780:ACZ458829 TD458780:TD458829 JH458780:JH458829 WVT393244:WVT393293 WLX393244:WLX393293 WCB393244:WCB393293 VSF393244:VSF393293 VIJ393244:VIJ393293 UYN393244:UYN393293 UOR393244:UOR393293 UEV393244:UEV393293 TUZ393244:TUZ393293 TLD393244:TLD393293 TBH393244:TBH393293 SRL393244:SRL393293 SHP393244:SHP393293 RXT393244:RXT393293 RNX393244:RNX393293 REB393244:REB393293 QUF393244:QUF393293 QKJ393244:QKJ393293 QAN393244:QAN393293 PQR393244:PQR393293 PGV393244:PGV393293 OWZ393244:OWZ393293 OND393244:OND393293 ODH393244:ODH393293 NTL393244:NTL393293 NJP393244:NJP393293 MZT393244:MZT393293 MPX393244:MPX393293 MGB393244:MGB393293 LWF393244:LWF393293 LMJ393244:LMJ393293 LCN393244:LCN393293 KSR393244:KSR393293 KIV393244:KIV393293 JYZ393244:JYZ393293 JPD393244:JPD393293 JFH393244:JFH393293 IVL393244:IVL393293 ILP393244:ILP393293 IBT393244:IBT393293 HRX393244:HRX393293 HIB393244:HIB393293 GYF393244:GYF393293 GOJ393244:GOJ393293 GEN393244:GEN393293 FUR393244:FUR393293 FKV393244:FKV393293 FAZ393244:FAZ393293 ERD393244:ERD393293 EHH393244:EHH393293 DXL393244:DXL393293 DNP393244:DNP393293 DDT393244:DDT393293 CTX393244:CTX393293 CKB393244:CKB393293 CAF393244:CAF393293 BQJ393244:BQJ393293 BGN393244:BGN393293 AWR393244:AWR393293 AMV393244:AMV393293 ACZ393244:ACZ393293 TD393244:TD393293 JH393244:JH393293 WVT327708:WVT327757 WLX327708:WLX327757 WCB327708:WCB327757 VSF327708:VSF327757 VIJ327708:VIJ327757 UYN327708:UYN327757 UOR327708:UOR327757 UEV327708:UEV327757 TUZ327708:TUZ327757 TLD327708:TLD327757 TBH327708:TBH327757 SRL327708:SRL327757 SHP327708:SHP327757 RXT327708:RXT327757 RNX327708:RNX327757 REB327708:REB327757 QUF327708:QUF327757 QKJ327708:QKJ327757 QAN327708:QAN327757 PQR327708:PQR327757 PGV327708:PGV327757 OWZ327708:OWZ327757 OND327708:OND327757 ODH327708:ODH327757 NTL327708:NTL327757 NJP327708:NJP327757 MZT327708:MZT327757 MPX327708:MPX327757 MGB327708:MGB327757 LWF327708:LWF327757 LMJ327708:LMJ327757 LCN327708:LCN327757 KSR327708:KSR327757 KIV327708:KIV327757 JYZ327708:JYZ327757 JPD327708:JPD327757 JFH327708:JFH327757 IVL327708:IVL327757 ILP327708:ILP327757 IBT327708:IBT327757 HRX327708:HRX327757 HIB327708:HIB327757 GYF327708:GYF327757 GOJ327708:GOJ327757 GEN327708:GEN327757 FUR327708:FUR327757 FKV327708:FKV327757 FAZ327708:FAZ327757 ERD327708:ERD327757 EHH327708:EHH327757 DXL327708:DXL327757 DNP327708:DNP327757 DDT327708:DDT327757 CTX327708:CTX327757 CKB327708:CKB327757 CAF327708:CAF327757 BQJ327708:BQJ327757 BGN327708:BGN327757 AWR327708:AWR327757 AMV327708:AMV327757 ACZ327708:ACZ327757 TD327708:TD327757 JH327708:JH327757 WVT262172:WVT262221 WLX262172:WLX262221 WCB262172:WCB262221 VSF262172:VSF262221 VIJ262172:VIJ262221 UYN262172:UYN262221 UOR262172:UOR262221 UEV262172:UEV262221 TUZ262172:TUZ262221 TLD262172:TLD262221 TBH262172:TBH262221 SRL262172:SRL262221 SHP262172:SHP262221 RXT262172:RXT262221 RNX262172:RNX262221 REB262172:REB262221 QUF262172:QUF262221 QKJ262172:QKJ262221 QAN262172:QAN262221 PQR262172:PQR262221 PGV262172:PGV262221 OWZ262172:OWZ262221 OND262172:OND262221 ODH262172:ODH262221 NTL262172:NTL262221 NJP262172:NJP262221 MZT262172:MZT262221 MPX262172:MPX262221 MGB262172:MGB262221 LWF262172:LWF262221 LMJ262172:LMJ262221 LCN262172:LCN262221 KSR262172:KSR262221 KIV262172:KIV262221 JYZ262172:JYZ262221 JPD262172:JPD262221 JFH262172:JFH262221 IVL262172:IVL262221 ILP262172:ILP262221 IBT262172:IBT262221 HRX262172:HRX262221 HIB262172:HIB262221 GYF262172:GYF262221 GOJ262172:GOJ262221 GEN262172:GEN262221 FUR262172:FUR262221 FKV262172:FKV262221 FAZ262172:FAZ262221 ERD262172:ERD262221 EHH262172:EHH262221 DXL262172:DXL262221 DNP262172:DNP262221 DDT262172:DDT262221 CTX262172:CTX262221 CKB262172:CKB262221 CAF262172:CAF262221 BQJ262172:BQJ262221 BGN262172:BGN262221 AWR262172:AWR262221 AMV262172:AMV262221 ACZ262172:ACZ262221 TD262172:TD262221 JH262172:JH262221 WVT196636:WVT196685 WLX196636:WLX196685 WCB196636:WCB196685 VSF196636:VSF196685 VIJ196636:VIJ196685 UYN196636:UYN196685 UOR196636:UOR196685 UEV196636:UEV196685 TUZ196636:TUZ196685 TLD196636:TLD196685 TBH196636:TBH196685 SRL196636:SRL196685 SHP196636:SHP196685 RXT196636:RXT196685 RNX196636:RNX196685 REB196636:REB196685 QUF196636:QUF196685 QKJ196636:QKJ196685 QAN196636:QAN196685 PQR196636:PQR196685 PGV196636:PGV196685 OWZ196636:OWZ196685 OND196636:OND196685 ODH196636:ODH196685 NTL196636:NTL196685 NJP196636:NJP196685 MZT196636:MZT196685 MPX196636:MPX196685 MGB196636:MGB196685 LWF196636:LWF196685 LMJ196636:LMJ196685 LCN196636:LCN196685 KSR196636:KSR196685 KIV196636:KIV196685 JYZ196636:JYZ196685 JPD196636:JPD196685 JFH196636:JFH196685 IVL196636:IVL196685 ILP196636:ILP196685 IBT196636:IBT196685 HRX196636:HRX196685 HIB196636:HIB196685 GYF196636:GYF196685 GOJ196636:GOJ196685 GEN196636:GEN196685 FUR196636:FUR196685 FKV196636:FKV196685 FAZ196636:FAZ196685 ERD196636:ERD196685 EHH196636:EHH196685 DXL196636:DXL196685 DNP196636:DNP196685 DDT196636:DDT196685 CTX196636:CTX196685 CKB196636:CKB196685 CAF196636:CAF196685 BQJ196636:BQJ196685 BGN196636:BGN196685 AWR196636:AWR196685 AMV196636:AMV196685 ACZ196636:ACZ196685 TD196636:TD196685 JH196636:JH196685 WVT131100:WVT131149 WLX131100:WLX131149 WCB131100:WCB131149 VSF131100:VSF131149 VIJ131100:VIJ131149 UYN131100:UYN131149 UOR131100:UOR131149 UEV131100:UEV131149 TUZ131100:TUZ131149 TLD131100:TLD131149 TBH131100:TBH131149 SRL131100:SRL131149 SHP131100:SHP131149 RXT131100:RXT131149 RNX131100:RNX131149 REB131100:REB131149 QUF131100:QUF131149 QKJ131100:QKJ131149 QAN131100:QAN131149 PQR131100:PQR131149 PGV131100:PGV131149 OWZ131100:OWZ131149 OND131100:OND131149 ODH131100:ODH131149 NTL131100:NTL131149 NJP131100:NJP131149 MZT131100:MZT131149 MPX131100:MPX131149 MGB131100:MGB131149 LWF131100:LWF131149 LMJ131100:LMJ131149 LCN131100:LCN131149 KSR131100:KSR131149 KIV131100:KIV131149 JYZ131100:JYZ131149 JPD131100:JPD131149 JFH131100:JFH131149 IVL131100:IVL131149 ILP131100:ILP131149 IBT131100:IBT131149 HRX131100:HRX131149 HIB131100:HIB131149 GYF131100:GYF131149 GOJ131100:GOJ131149 GEN131100:GEN131149 FUR131100:FUR131149 FKV131100:FKV131149 FAZ131100:FAZ131149 ERD131100:ERD131149 EHH131100:EHH131149 DXL131100:DXL131149 DNP131100:DNP131149 DDT131100:DDT131149 CTX131100:CTX131149 CKB131100:CKB131149 CAF131100:CAF131149 BQJ131100:BQJ131149 BGN131100:BGN131149 AWR131100:AWR131149 AMV131100:AMV131149 ACZ131100:ACZ131149 TD131100:TD131149 JH131100:JH131149 WVT65564:WVT65613 WLX65564:WLX65613 WCB65564:WCB65613 VSF65564:VSF65613 VIJ65564:VIJ65613 UYN65564:UYN65613 UOR65564:UOR65613 UEV65564:UEV65613 TUZ65564:TUZ65613 TLD65564:TLD65613 TBH65564:TBH65613 SRL65564:SRL65613 SHP65564:SHP65613 RXT65564:RXT65613 RNX65564:RNX65613 REB65564:REB65613 QUF65564:QUF65613 QKJ65564:QKJ65613 QAN65564:QAN65613 PQR65564:PQR65613 PGV65564:PGV65613 OWZ65564:OWZ65613 OND65564:OND65613 ODH65564:ODH65613 NTL65564:NTL65613 NJP65564:NJP65613 MZT65564:MZT65613 MPX65564:MPX65613 MGB65564:MGB65613 LWF65564:LWF65613 LMJ65564:LMJ65613 LCN65564:LCN65613 KSR65564:KSR65613 KIV65564:KIV65613 JYZ65564:JYZ65613 JPD65564:JPD65613 JFH65564:JFH65613 IVL65564:IVL65613 ILP65564:ILP65613 IBT65564:IBT65613 HRX65564:HRX65613 HIB65564:HIB65613 GYF65564:GYF65613 GOJ65564:GOJ65613 GEN65564:GEN65613 FUR65564:FUR65613 FKV65564:FKV65613 FAZ65564:FAZ65613 ERD65564:ERD65613 EHH65564:EHH65613 DXL65564:DXL65613 DNP65564:DNP65613 DDT65564:DDT65613 CTX65564:CTX65613 CKB65564:CKB65613 CAF65564:CAF65613 BQJ65564:BQJ65613 BGN65564:BGN65613 AWR65564:AWR65613 AMV65564:AMV65613 ACZ65564:ACZ65613 TD65564:TD65613 JH65564:JH65613 WVM983068:WVN983117 WLQ983068:WLR983117 WBU983068:WBV983117 VRY983068:VRZ983117 VIC983068:VID983117 UYG983068:UYH983117 UOK983068:UOL983117 UEO983068:UEP983117 TUS983068:TUT983117 TKW983068:TKX983117 TBA983068:TBB983117 SRE983068:SRF983117 SHI983068:SHJ983117 RXM983068:RXN983117 RNQ983068:RNR983117 RDU983068:RDV983117 QTY983068:QTZ983117 QKC983068:QKD983117 QAG983068:QAH983117 PQK983068:PQL983117 PGO983068:PGP983117 OWS983068:OWT983117 OMW983068:OMX983117 ODA983068:ODB983117 NTE983068:NTF983117 NJI983068:NJJ983117 MZM983068:MZN983117 MPQ983068:MPR983117 MFU983068:MFV983117 LVY983068:LVZ983117 LMC983068:LMD983117 LCG983068:LCH983117 KSK983068:KSL983117 KIO983068:KIP983117 JYS983068:JYT983117 JOW983068:JOX983117 JFA983068:JFB983117 IVE983068:IVF983117 ILI983068:ILJ983117 IBM983068:IBN983117 HRQ983068:HRR983117 HHU983068:HHV983117 GXY983068:GXZ983117 GOC983068:GOD983117 GEG983068:GEH983117 FUK983068:FUL983117 FKO983068:FKP983117 FAS983068:FAT983117 EQW983068:EQX983117 EHA983068:EHB983117 DXE983068:DXF983117 DNI983068:DNJ983117 DDM983068:DDN983117 CTQ983068:CTR983117 CJU983068:CJV983117 BZY983068:BZZ983117 BQC983068:BQD983117 BGG983068:BGH983117 AWK983068:AWL983117 AMO983068:AMP983117 ACS983068:ACT983117 SW983068:SX983117 JA983068:JB983117 WVM917532:WVN917581 WLQ917532:WLR917581 WBU917532:WBV917581 VRY917532:VRZ917581 VIC917532:VID917581 UYG917532:UYH917581 UOK917532:UOL917581 UEO917532:UEP917581 TUS917532:TUT917581 TKW917532:TKX917581 TBA917532:TBB917581 SRE917532:SRF917581 SHI917532:SHJ917581 RXM917532:RXN917581 RNQ917532:RNR917581 RDU917532:RDV917581 QTY917532:QTZ917581 QKC917532:QKD917581 QAG917532:QAH917581 PQK917532:PQL917581 PGO917532:PGP917581 OWS917532:OWT917581 OMW917532:OMX917581 ODA917532:ODB917581 NTE917532:NTF917581 NJI917532:NJJ917581 MZM917532:MZN917581 MPQ917532:MPR917581 MFU917532:MFV917581 LVY917532:LVZ917581 LMC917532:LMD917581 LCG917532:LCH917581 KSK917532:KSL917581 KIO917532:KIP917581 JYS917532:JYT917581 JOW917532:JOX917581 JFA917532:JFB917581 IVE917532:IVF917581 ILI917532:ILJ917581 IBM917532:IBN917581 HRQ917532:HRR917581 HHU917532:HHV917581 GXY917532:GXZ917581 GOC917532:GOD917581 GEG917532:GEH917581 FUK917532:FUL917581 FKO917532:FKP917581 FAS917532:FAT917581 EQW917532:EQX917581 EHA917532:EHB917581 DXE917532:DXF917581 DNI917532:DNJ917581 DDM917532:DDN917581 CTQ917532:CTR917581 CJU917532:CJV917581 BZY917532:BZZ917581 BQC917532:BQD917581 BGG917532:BGH917581 AWK917532:AWL917581 AMO917532:AMP917581 ACS917532:ACT917581 SW917532:SX917581 JA917532:JB917581 WVM851996:WVN852045 WLQ851996:WLR852045 WBU851996:WBV852045 VRY851996:VRZ852045 VIC851996:VID852045 UYG851996:UYH852045 UOK851996:UOL852045 UEO851996:UEP852045 TUS851996:TUT852045 TKW851996:TKX852045 TBA851996:TBB852045 SRE851996:SRF852045 SHI851996:SHJ852045 RXM851996:RXN852045 RNQ851996:RNR852045 RDU851996:RDV852045 QTY851996:QTZ852045 QKC851996:QKD852045 QAG851996:QAH852045 PQK851996:PQL852045 PGO851996:PGP852045 OWS851996:OWT852045 OMW851996:OMX852045 ODA851996:ODB852045 NTE851996:NTF852045 NJI851996:NJJ852045 MZM851996:MZN852045 MPQ851996:MPR852045 MFU851996:MFV852045 LVY851996:LVZ852045 LMC851996:LMD852045 LCG851996:LCH852045 KSK851996:KSL852045 KIO851996:KIP852045 JYS851996:JYT852045 JOW851996:JOX852045 JFA851996:JFB852045 IVE851996:IVF852045 ILI851996:ILJ852045 IBM851996:IBN852045 HRQ851996:HRR852045 HHU851996:HHV852045 GXY851996:GXZ852045 GOC851996:GOD852045 GEG851996:GEH852045 FUK851996:FUL852045 FKO851996:FKP852045 FAS851996:FAT852045 EQW851996:EQX852045 EHA851996:EHB852045 DXE851996:DXF852045 DNI851996:DNJ852045 DDM851996:DDN852045 CTQ851996:CTR852045 CJU851996:CJV852045 BZY851996:BZZ852045 BQC851996:BQD852045 BGG851996:BGH852045 AWK851996:AWL852045 AMO851996:AMP852045 ACS851996:ACT852045 SW851996:SX852045 JA851996:JB852045 WVM786460:WVN786509 WLQ786460:WLR786509 WBU786460:WBV786509 VRY786460:VRZ786509 VIC786460:VID786509 UYG786460:UYH786509 UOK786460:UOL786509 UEO786460:UEP786509 TUS786460:TUT786509 TKW786460:TKX786509 TBA786460:TBB786509 SRE786460:SRF786509 SHI786460:SHJ786509 RXM786460:RXN786509 RNQ786460:RNR786509 RDU786460:RDV786509 QTY786460:QTZ786509 QKC786460:QKD786509 QAG786460:QAH786509 PQK786460:PQL786509 PGO786460:PGP786509 OWS786460:OWT786509 OMW786460:OMX786509 ODA786460:ODB786509 NTE786460:NTF786509 NJI786460:NJJ786509 MZM786460:MZN786509 MPQ786460:MPR786509 MFU786460:MFV786509 LVY786460:LVZ786509 LMC786460:LMD786509 LCG786460:LCH786509 KSK786460:KSL786509 KIO786460:KIP786509 JYS786460:JYT786509 JOW786460:JOX786509 JFA786460:JFB786509 IVE786460:IVF786509 ILI786460:ILJ786509 IBM786460:IBN786509 HRQ786460:HRR786509 HHU786460:HHV786509 GXY786460:GXZ786509 GOC786460:GOD786509 GEG786460:GEH786509 FUK786460:FUL786509 FKO786460:FKP786509 FAS786460:FAT786509 EQW786460:EQX786509 EHA786460:EHB786509 DXE786460:DXF786509 DNI786460:DNJ786509 DDM786460:DDN786509 CTQ786460:CTR786509 CJU786460:CJV786509 BZY786460:BZZ786509 BQC786460:BQD786509 BGG786460:BGH786509 AWK786460:AWL786509 AMO786460:AMP786509 ACS786460:ACT786509 SW786460:SX786509 JA786460:JB786509 WVM720924:WVN720973 WLQ720924:WLR720973 WBU720924:WBV720973 VRY720924:VRZ720973 VIC720924:VID720973 UYG720924:UYH720973 UOK720924:UOL720973 UEO720924:UEP720973 TUS720924:TUT720973 TKW720924:TKX720973 TBA720924:TBB720973 SRE720924:SRF720973 SHI720924:SHJ720973 RXM720924:RXN720973 RNQ720924:RNR720973 RDU720924:RDV720973 QTY720924:QTZ720973 QKC720924:QKD720973 QAG720924:QAH720973 PQK720924:PQL720973 PGO720924:PGP720973 OWS720924:OWT720973 OMW720924:OMX720973 ODA720924:ODB720973 NTE720924:NTF720973 NJI720924:NJJ720973 MZM720924:MZN720973 MPQ720924:MPR720973 MFU720924:MFV720973 LVY720924:LVZ720973 LMC720924:LMD720973 LCG720924:LCH720973 KSK720924:KSL720973 KIO720924:KIP720973 JYS720924:JYT720973 JOW720924:JOX720973 JFA720924:JFB720973 IVE720924:IVF720973 ILI720924:ILJ720973 IBM720924:IBN720973 HRQ720924:HRR720973 HHU720924:HHV720973 GXY720924:GXZ720973 GOC720924:GOD720973 GEG720924:GEH720973 FUK720924:FUL720973 FKO720924:FKP720973 FAS720924:FAT720973 EQW720924:EQX720973 EHA720924:EHB720973 DXE720924:DXF720973 DNI720924:DNJ720973 DDM720924:DDN720973 CTQ720924:CTR720973 CJU720924:CJV720973 BZY720924:BZZ720973 BQC720924:BQD720973 BGG720924:BGH720973 AWK720924:AWL720973 AMO720924:AMP720973 ACS720924:ACT720973 SW720924:SX720973 JA720924:JB720973 WVM655388:WVN655437 WLQ655388:WLR655437 WBU655388:WBV655437 VRY655388:VRZ655437 VIC655388:VID655437 UYG655388:UYH655437 UOK655388:UOL655437 UEO655388:UEP655437 TUS655388:TUT655437 TKW655388:TKX655437 TBA655388:TBB655437 SRE655388:SRF655437 SHI655388:SHJ655437 RXM655388:RXN655437 RNQ655388:RNR655437 RDU655388:RDV655437 QTY655388:QTZ655437 QKC655388:QKD655437 QAG655388:QAH655437 PQK655388:PQL655437 PGO655388:PGP655437 OWS655388:OWT655437 OMW655388:OMX655437 ODA655388:ODB655437 NTE655388:NTF655437 NJI655388:NJJ655437 MZM655388:MZN655437 MPQ655388:MPR655437 MFU655388:MFV655437 LVY655388:LVZ655437 LMC655388:LMD655437 LCG655388:LCH655437 KSK655388:KSL655437 KIO655388:KIP655437 JYS655388:JYT655437 JOW655388:JOX655437 JFA655388:JFB655437 IVE655388:IVF655437 ILI655388:ILJ655437 IBM655388:IBN655437 HRQ655388:HRR655437 HHU655388:HHV655437 GXY655388:GXZ655437 GOC655388:GOD655437 GEG655388:GEH655437 FUK655388:FUL655437 FKO655388:FKP655437 FAS655388:FAT655437 EQW655388:EQX655437 EHA655388:EHB655437 DXE655388:DXF655437 DNI655388:DNJ655437 DDM655388:DDN655437 CTQ655388:CTR655437 CJU655388:CJV655437 BZY655388:BZZ655437 BQC655388:BQD655437 BGG655388:BGH655437 AWK655388:AWL655437 AMO655388:AMP655437 ACS655388:ACT655437 SW655388:SX655437 JA655388:JB655437 WVM589852:WVN589901 WLQ589852:WLR589901 WBU589852:WBV589901 VRY589852:VRZ589901 VIC589852:VID589901 UYG589852:UYH589901 UOK589852:UOL589901 UEO589852:UEP589901 TUS589852:TUT589901 TKW589852:TKX589901 TBA589852:TBB589901 SRE589852:SRF589901 SHI589852:SHJ589901 RXM589852:RXN589901 RNQ589852:RNR589901 RDU589852:RDV589901 QTY589852:QTZ589901 QKC589852:QKD589901 QAG589852:QAH589901 PQK589852:PQL589901 PGO589852:PGP589901 OWS589852:OWT589901 OMW589852:OMX589901 ODA589852:ODB589901 NTE589852:NTF589901 NJI589852:NJJ589901 MZM589852:MZN589901 MPQ589852:MPR589901 MFU589852:MFV589901 LVY589852:LVZ589901 LMC589852:LMD589901 LCG589852:LCH589901 KSK589852:KSL589901 KIO589852:KIP589901 JYS589852:JYT589901 JOW589852:JOX589901 JFA589852:JFB589901 IVE589852:IVF589901 ILI589852:ILJ589901 IBM589852:IBN589901 HRQ589852:HRR589901 HHU589852:HHV589901 GXY589852:GXZ589901 GOC589852:GOD589901 GEG589852:GEH589901 FUK589852:FUL589901 FKO589852:FKP589901 FAS589852:FAT589901 EQW589852:EQX589901 EHA589852:EHB589901 DXE589852:DXF589901 DNI589852:DNJ589901 DDM589852:DDN589901 CTQ589852:CTR589901 CJU589852:CJV589901 BZY589852:BZZ589901 BQC589852:BQD589901 BGG589852:BGH589901 AWK589852:AWL589901 AMO589852:AMP589901 ACS589852:ACT589901 SW589852:SX589901 JA589852:JB589901 WVM524316:WVN524365 WLQ524316:WLR524365 WBU524316:WBV524365 VRY524316:VRZ524365 VIC524316:VID524365 UYG524316:UYH524365 UOK524316:UOL524365 UEO524316:UEP524365 TUS524316:TUT524365 TKW524316:TKX524365 TBA524316:TBB524365 SRE524316:SRF524365 SHI524316:SHJ524365 RXM524316:RXN524365 RNQ524316:RNR524365 RDU524316:RDV524365 QTY524316:QTZ524365 QKC524316:QKD524365 QAG524316:QAH524365 PQK524316:PQL524365 PGO524316:PGP524365 OWS524316:OWT524365 OMW524316:OMX524365 ODA524316:ODB524365 NTE524316:NTF524365 NJI524316:NJJ524365 MZM524316:MZN524365 MPQ524316:MPR524365 MFU524316:MFV524365 LVY524316:LVZ524365 LMC524316:LMD524365 LCG524316:LCH524365 KSK524316:KSL524365 KIO524316:KIP524365 JYS524316:JYT524365 JOW524316:JOX524365 JFA524316:JFB524365 IVE524316:IVF524365 ILI524316:ILJ524365 IBM524316:IBN524365 HRQ524316:HRR524365 HHU524316:HHV524365 GXY524316:GXZ524365 GOC524316:GOD524365 GEG524316:GEH524365 FUK524316:FUL524365 FKO524316:FKP524365 FAS524316:FAT524365 EQW524316:EQX524365 EHA524316:EHB524365 DXE524316:DXF524365 DNI524316:DNJ524365 DDM524316:DDN524365 CTQ524316:CTR524365 CJU524316:CJV524365 BZY524316:BZZ524365 BQC524316:BQD524365 BGG524316:BGH524365 AWK524316:AWL524365 AMO524316:AMP524365 ACS524316:ACT524365 SW524316:SX524365 JA524316:JB524365 WVM458780:WVN458829 WLQ458780:WLR458829 WBU458780:WBV458829 VRY458780:VRZ458829 VIC458780:VID458829 UYG458780:UYH458829 UOK458780:UOL458829 UEO458780:UEP458829 TUS458780:TUT458829 TKW458780:TKX458829 TBA458780:TBB458829 SRE458780:SRF458829 SHI458780:SHJ458829 RXM458780:RXN458829 RNQ458780:RNR458829 RDU458780:RDV458829 QTY458780:QTZ458829 QKC458780:QKD458829 QAG458780:QAH458829 PQK458780:PQL458829 PGO458780:PGP458829 OWS458780:OWT458829 OMW458780:OMX458829 ODA458780:ODB458829 NTE458780:NTF458829 NJI458780:NJJ458829 MZM458780:MZN458829 MPQ458780:MPR458829 MFU458780:MFV458829 LVY458780:LVZ458829 LMC458780:LMD458829 LCG458780:LCH458829 KSK458780:KSL458829 KIO458780:KIP458829 JYS458780:JYT458829 JOW458780:JOX458829 JFA458780:JFB458829 IVE458780:IVF458829 ILI458780:ILJ458829 IBM458780:IBN458829 HRQ458780:HRR458829 HHU458780:HHV458829 GXY458780:GXZ458829 GOC458780:GOD458829 GEG458780:GEH458829 FUK458780:FUL458829 FKO458780:FKP458829 FAS458780:FAT458829 EQW458780:EQX458829 EHA458780:EHB458829 DXE458780:DXF458829 DNI458780:DNJ458829 DDM458780:DDN458829 CTQ458780:CTR458829 CJU458780:CJV458829 BZY458780:BZZ458829 BQC458780:BQD458829 BGG458780:BGH458829 AWK458780:AWL458829 AMO458780:AMP458829 ACS458780:ACT458829 SW458780:SX458829 JA458780:JB458829 WVM393244:WVN393293 WLQ393244:WLR393293 WBU393244:WBV393293 VRY393244:VRZ393293 VIC393244:VID393293 UYG393244:UYH393293 UOK393244:UOL393293 UEO393244:UEP393293 TUS393244:TUT393293 TKW393244:TKX393293 TBA393244:TBB393293 SRE393244:SRF393293 SHI393244:SHJ393293 RXM393244:RXN393293 RNQ393244:RNR393293 RDU393244:RDV393293 QTY393244:QTZ393293 QKC393244:QKD393293 QAG393244:QAH393293 PQK393244:PQL393293 PGO393244:PGP393293 OWS393244:OWT393293 OMW393244:OMX393293 ODA393244:ODB393293 NTE393244:NTF393293 NJI393244:NJJ393293 MZM393244:MZN393293 MPQ393244:MPR393293 MFU393244:MFV393293 LVY393244:LVZ393293 LMC393244:LMD393293 LCG393244:LCH393293 KSK393244:KSL393293 KIO393244:KIP393293 JYS393244:JYT393293 JOW393244:JOX393293 JFA393244:JFB393293 IVE393244:IVF393293 ILI393244:ILJ393293 IBM393244:IBN393293 HRQ393244:HRR393293 HHU393244:HHV393293 GXY393244:GXZ393293 GOC393244:GOD393293 GEG393244:GEH393293 FUK393244:FUL393293 FKO393244:FKP393293 FAS393244:FAT393293 EQW393244:EQX393293 EHA393244:EHB393293 DXE393244:DXF393293 DNI393244:DNJ393293 DDM393244:DDN393293 CTQ393244:CTR393293 CJU393244:CJV393293 BZY393244:BZZ393293 BQC393244:BQD393293 BGG393244:BGH393293 AWK393244:AWL393293 AMO393244:AMP393293 ACS393244:ACT393293 SW393244:SX393293 JA393244:JB393293 WVM327708:WVN327757 WLQ327708:WLR327757 WBU327708:WBV327757 VRY327708:VRZ327757 VIC327708:VID327757 UYG327708:UYH327757 UOK327708:UOL327757 UEO327708:UEP327757 TUS327708:TUT327757 TKW327708:TKX327757 TBA327708:TBB327757 SRE327708:SRF327757 SHI327708:SHJ327757 RXM327708:RXN327757 RNQ327708:RNR327757 RDU327708:RDV327757 QTY327708:QTZ327757 QKC327708:QKD327757 QAG327708:QAH327757 PQK327708:PQL327757 PGO327708:PGP327757 OWS327708:OWT327757 OMW327708:OMX327757 ODA327708:ODB327757 NTE327708:NTF327757 NJI327708:NJJ327757 MZM327708:MZN327757 MPQ327708:MPR327757 MFU327708:MFV327757 LVY327708:LVZ327757 LMC327708:LMD327757 LCG327708:LCH327757 KSK327708:KSL327757 KIO327708:KIP327757 JYS327708:JYT327757 JOW327708:JOX327757 JFA327708:JFB327757 IVE327708:IVF327757 ILI327708:ILJ327757 IBM327708:IBN327757 HRQ327708:HRR327757 HHU327708:HHV327757 GXY327708:GXZ327757 GOC327708:GOD327757 GEG327708:GEH327757 FUK327708:FUL327757 FKO327708:FKP327757 FAS327708:FAT327757 EQW327708:EQX327757 EHA327708:EHB327757 DXE327708:DXF327757 DNI327708:DNJ327757 DDM327708:DDN327757 CTQ327708:CTR327757 CJU327708:CJV327757 BZY327708:BZZ327757 BQC327708:BQD327757 BGG327708:BGH327757 AWK327708:AWL327757 AMO327708:AMP327757 ACS327708:ACT327757 SW327708:SX327757 JA327708:JB327757 WVM262172:WVN262221 WLQ262172:WLR262221 WBU262172:WBV262221 VRY262172:VRZ262221 VIC262172:VID262221 UYG262172:UYH262221 UOK262172:UOL262221 UEO262172:UEP262221 TUS262172:TUT262221 TKW262172:TKX262221 TBA262172:TBB262221 SRE262172:SRF262221 SHI262172:SHJ262221 RXM262172:RXN262221 RNQ262172:RNR262221 RDU262172:RDV262221 QTY262172:QTZ262221 QKC262172:QKD262221 QAG262172:QAH262221 PQK262172:PQL262221 PGO262172:PGP262221 OWS262172:OWT262221 OMW262172:OMX262221 ODA262172:ODB262221 NTE262172:NTF262221 NJI262172:NJJ262221 MZM262172:MZN262221 MPQ262172:MPR262221 MFU262172:MFV262221 LVY262172:LVZ262221 LMC262172:LMD262221 LCG262172:LCH262221 KSK262172:KSL262221 KIO262172:KIP262221 JYS262172:JYT262221 JOW262172:JOX262221 JFA262172:JFB262221 IVE262172:IVF262221 ILI262172:ILJ262221 IBM262172:IBN262221 HRQ262172:HRR262221 HHU262172:HHV262221 GXY262172:GXZ262221 GOC262172:GOD262221 GEG262172:GEH262221 FUK262172:FUL262221 FKO262172:FKP262221 FAS262172:FAT262221 EQW262172:EQX262221 EHA262172:EHB262221 DXE262172:DXF262221 DNI262172:DNJ262221 DDM262172:DDN262221 CTQ262172:CTR262221 CJU262172:CJV262221 BZY262172:BZZ262221 BQC262172:BQD262221 BGG262172:BGH262221 AWK262172:AWL262221 AMO262172:AMP262221 ACS262172:ACT262221 SW262172:SX262221 JA262172:JB262221 WVM196636:WVN196685 WLQ196636:WLR196685 WBU196636:WBV196685 VRY196636:VRZ196685 VIC196636:VID196685 UYG196636:UYH196685 UOK196636:UOL196685 UEO196636:UEP196685 TUS196636:TUT196685 TKW196636:TKX196685 TBA196636:TBB196685 SRE196636:SRF196685 SHI196636:SHJ196685 RXM196636:RXN196685 RNQ196636:RNR196685 RDU196636:RDV196685 QTY196636:QTZ196685 QKC196636:QKD196685 QAG196636:QAH196685 PQK196636:PQL196685 PGO196636:PGP196685 OWS196636:OWT196685 OMW196636:OMX196685 ODA196636:ODB196685 NTE196636:NTF196685 NJI196636:NJJ196685 MZM196636:MZN196685 MPQ196636:MPR196685 MFU196636:MFV196685 LVY196636:LVZ196685 LMC196636:LMD196685 LCG196636:LCH196685 KSK196636:KSL196685 KIO196636:KIP196685 JYS196636:JYT196685 JOW196636:JOX196685 JFA196636:JFB196685 IVE196636:IVF196685 ILI196636:ILJ196685 IBM196636:IBN196685 HRQ196636:HRR196685 HHU196636:HHV196685 GXY196636:GXZ196685 GOC196636:GOD196685 GEG196636:GEH196685 FUK196636:FUL196685 FKO196636:FKP196685 FAS196636:FAT196685 EQW196636:EQX196685 EHA196636:EHB196685 DXE196636:DXF196685 DNI196636:DNJ196685 DDM196636:DDN196685 CTQ196636:CTR196685 CJU196636:CJV196685 BZY196636:BZZ196685 BQC196636:BQD196685 BGG196636:BGH196685 AWK196636:AWL196685 AMO196636:AMP196685 ACS196636:ACT196685 SW196636:SX196685 JA196636:JB196685 WVM131100:WVN131149 WLQ131100:WLR131149 WBU131100:WBV131149 VRY131100:VRZ131149 VIC131100:VID131149 UYG131100:UYH131149 UOK131100:UOL131149 UEO131100:UEP131149 TUS131100:TUT131149 TKW131100:TKX131149 TBA131100:TBB131149 SRE131100:SRF131149 SHI131100:SHJ131149 RXM131100:RXN131149 RNQ131100:RNR131149 RDU131100:RDV131149 QTY131100:QTZ131149 QKC131100:QKD131149 QAG131100:QAH131149 PQK131100:PQL131149 PGO131100:PGP131149 OWS131100:OWT131149 OMW131100:OMX131149 ODA131100:ODB131149 NTE131100:NTF131149 NJI131100:NJJ131149 MZM131100:MZN131149 MPQ131100:MPR131149 MFU131100:MFV131149 LVY131100:LVZ131149 LMC131100:LMD131149 LCG131100:LCH131149 KSK131100:KSL131149 KIO131100:KIP131149 JYS131100:JYT131149 JOW131100:JOX131149 JFA131100:JFB131149 IVE131100:IVF131149 ILI131100:ILJ131149 IBM131100:IBN131149 HRQ131100:HRR131149 HHU131100:HHV131149 GXY131100:GXZ131149 GOC131100:GOD131149 GEG131100:GEH131149 FUK131100:FUL131149 FKO131100:FKP131149 FAS131100:FAT131149 EQW131100:EQX131149 EHA131100:EHB131149 DXE131100:DXF131149 DNI131100:DNJ131149 DDM131100:DDN131149 CTQ131100:CTR131149 CJU131100:CJV131149 BZY131100:BZZ131149 BQC131100:BQD131149 BGG131100:BGH131149 AWK131100:AWL131149 AMO131100:AMP131149 ACS131100:ACT131149 SW131100:SX131149 JA131100:JB131149 WVM65564:WVN65613 WLQ65564:WLR65613 WBU65564:WBV65613 VRY65564:VRZ65613 VIC65564:VID65613 UYG65564:UYH65613 UOK65564:UOL65613 UEO65564:UEP65613 TUS65564:TUT65613 TKW65564:TKX65613 TBA65564:TBB65613 SRE65564:SRF65613 SHI65564:SHJ65613 RXM65564:RXN65613 RNQ65564:RNR65613 RDU65564:RDV65613 QTY65564:QTZ65613 QKC65564:QKD65613 QAG65564:QAH65613 PQK65564:PQL65613 PGO65564:PGP65613 OWS65564:OWT65613 OMW65564:OMX65613 ODA65564:ODB65613 NTE65564:NTF65613 NJI65564:NJJ65613 MZM65564:MZN65613 MPQ65564:MPR65613 MFU65564:MFV65613 LVY65564:LVZ65613 LMC65564:LMD65613 LCG65564:LCH65613 KSK65564:KSL65613 KIO65564:KIP65613 JYS65564:JYT65613 JOW65564:JOX65613 JFA65564:JFB65613 IVE65564:IVF65613 ILI65564:ILJ65613 IBM65564:IBN65613 HRQ65564:HRR65613 HHU65564:HHV65613 GXY65564:GXZ65613 GOC65564:GOD65613 GEG65564:GEH65613 FUK65564:FUL65613 FKO65564:FKP65613 FAS65564:FAT65613 EQW65564:EQX65613 EHA65564:EHB65613 DXE65564:DXF65613 DNI65564:DNJ65613 DDM65564:DDN65613 CTQ65564:CTR65613 CJU65564:CJV65613 BZY65564:BZZ65613 BQC65564:BQD65613 BGG65564:BGH65613 AWK65564:AWL65613 AMO65564:AMP65613 ACS65564:ACT65613 SW65564:SX65613 JA65564:JB65613 WVU983062 WLY983062 WCC983062 VSG983062 VIK983062 UYO983062 UOS983062 UEW983062 TVA983062 TLE983062 TBI983062 SRM983062 SHQ983062 RXU983062 RNY983062 REC983062 QUG983062 QKK983062 QAO983062 PQS983062 PGW983062 OXA983062 ONE983062 ODI983062 NTM983062 NJQ983062 MZU983062 MPY983062 MGC983062 LWG983062 LMK983062 LCO983062 KSS983062 KIW983062 JZA983062 JPE983062 JFI983062 IVM983062 ILQ983062 IBU983062 HRY983062 HIC983062 GYG983062 GOK983062 GEO983062 FUS983062 FKW983062 FBA983062 ERE983062 EHI983062 DXM983062 DNQ983062 DDU983062 CTY983062 CKC983062 CAG983062 BQK983062 BGO983062 AWS983062 AMW983062 ADA983062 TE983062 JI983062 WVU917526 WLY917526 WCC917526 VSG917526 VIK917526 UYO917526 UOS917526 UEW917526 TVA917526 TLE917526 TBI917526 SRM917526 SHQ917526 RXU917526 RNY917526 REC917526 QUG917526 QKK917526 QAO917526 PQS917526 PGW917526 OXA917526 ONE917526 ODI917526 NTM917526 NJQ917526 MZU917526 MPY917526 MGC917526 LWG917526 LMK917526 LCO917526 KSS917526 KIW917526 JZA917526 JPE917526 JFI917526 IVM917526 ILQ917526 IBU917526 HRY917526 HIC917526 GYG917526 GOK917526 GEO917526 FUS917526 FKW917526 FBA917526 ERE917526 EHI917526 DXM917526 DNQ917526 DDU917526 CTY917526 CKC917526 CAG917526 BQK917526 BGO917526 AWS917526 AMW917526 ADA917526 TE917526 JI917526 WVU851990 WLY851990 WCC851990 VSG851990 VIK851990 UYO851990 UOS851990 UEW851990 TVA851990 TLE851990 TBI851990 SRM851990 SHQ851990 RXU851990 RNY851990 REC851990 QUG851990 QKK851990 QAO851990 PQS851990 PGW851990 OXA851990 ONE851990 ODI851990 NTM851990 NJQ851990 MZU851990 MPY851990 MGC851990 LWG851990 LMK851990 LCO851990 KSS851990 KIW851990 JZA851990 JPE851990 JFI851990 IVM851990 ILQ851990 IBU851990 HRY851990 HIC851990 GYG851990 GOK851990 GEO851990 FUS851990 FKW851990 FBA851990 ERE851990 EHI851990 DXM851990 DNQ851990 DDU851990 CTY851990 CKC851990 CAG851990 BQK851990 BGO851990 AWS851990 AMW851990 ADA851990 TE851990 JI851990 WVU786454 WLY786454 WCC786454 VSG786454 VIK786454 UYO786454 UOS786454 UEW786454 TVA786454 TLE786454 TBI786454 SRM786454 SHQ786454 RXU786454 RNY786454 REC786454 QUG786454 QKK786454 QAO786454 PQS786454 PGW786454 OXA786454 ONE786454 ODI786454 NTM786454 NJQ786454 MZU786454 MPY786454 MGC786454 LWG786454 LMK786454 LCO786454 KSS786454 KIW786454 JZA786454 JPE786454 JFI786454 IVM786454 ILQ786454 IBU786454 HRY786454 HIC786454 GYG786454 GOK786454 GEO786454 FUS786454 FKW786454 FBA786454 ERE786454 EHI786454 DXM786454 DNQ786454 DDU786454 CTY786454 CKC786454 CAG786454 BQK786454 BGO786454 AWS786454 AMW786454 ADA786454 TE786454 JI786454 WVU720918 WLY720918 WCC720918 VSG720918 VIK720918 UYO720918 UOS720918 UEW720918 TVA720918 TLE720918 TBI720918 SRM720918 SHQ720918 RXU720918 RNY720918 REC720918 QUG720918 QKK720918 QAO720918 PQS720918 PGW720918 OXA720918 ONE720918 ODI720918 NTM720918 NJQ720918 MZU720918 MPY720918 MGC720918 LWG720918 LMK720918 LCO720918 KSS720918 KIW720918 JZA720918 JPE720918 JFI720918 IVM720918 ILQ720918 IBU720918 HRY720918 HIC720918 GYG720918 GOK720918 GEO720918 FUS720918 FKW720918 FBA720918 ERE720918 EHI720918 DXM720918 DNQ720918 DDU720918 CTY720918 CKC720918 CAG720918 BQK720918 BGO720918 AWS720918 AMW720918 ADA720918 TE720918 JI720918 WVU655382 WLY655382 WCC655382 VSG655382 VIK655382 UYO655382 UOS655382 UEW655382 TVA655382 TLE655382 TBI655382 SRM655382 SHQ655382 RXU655382 RNY655382 REC655382 QUG655382 QKK655382 QAO655382 PQS655382 PGW655382 OXA655382 ONE655382 ODI655382 NTM655382 NJQ655382 MZU655382 MPY655382 MGC655382 LWG655382 LMK655382 LCO655382 KSS655382 KIW655382 JZA655382 JPE655382 JFI655382 IVM655382 ILQ655382 IBU655382 HRY655382 HIC655382 GYG655382 GOK655382 GEO655382 FUS655382 FKW655382 FBA655382 ERE655382 EHI655382 DXM655382 DNQ655382 DDU655382 CTY655382 CKC655382 CAG655382 BQK655382 BGO655382 AWS655382 AMW655382 ADA655382 TE655382 JI655382 WVU589846 WLY589846 WCC589846 VSG589846 VIK589846 UYO589846 UOS589846 UEW589846 TVA589846 TLE589846 TBI589846 SRM589846 SHQ589846 RXU589846 RNY589846 REC589846 QUG589846 QKK589846 QAO589846 PQS589846 PGW589846 OXA589846 ONE589846 ODI589846 NTM589846 NJQ589846 MZU589846 MPY589846 MGC589846 LWG589846 LMK589846 LCO589846 KSS589846 KIW589846 JZA589846 JPE589846 JFI589846 IVM589846 ILQ589846 IBU589846 HRY589846 HIC589846 GYG589846 GOK589846 GEO589846 FUS589846 FKW589846 FBA589846 ERE589846 EHI589846 DXM589846 DNQ589846 DDU589846 CTY589846 CKC589846 CAG589846 BQK589846 BGO589846 AWS589846 AMW589846 ADA589846 TE589846 JI589846 WVU524310 WLY524310 WCC524310 VSG524310 VIK524310 UYO524310 UOS524310 UEW524310 TVA524310 TLE524310 TBI524310 SRM524310 SHQ524310 RXU524310 RNY524310 REC524310 QUG524310 QKK524310 QAO524310 PQS524310 PGW524310 OXA524310 ONE524310 ODI524310 NTM524310 NJQ524310 MZU524310 MPY524310 MGC524310 LWG524310 LMK524310 LCO524310 KSS524310 KIW524310 JZA524310 JPE524310 JFI524310 IVM524310 ILQ524310 IBU524310 HRY524310 HIC524310 GYG524310 GOK524310 GEO524310 FUS524310 FKW524310 FBA524310 ERE524310 EHI524310 DXM524310 DNQ524310 DDU524310 CTY524310 CKC524310 CAG524310 BQK524310 BGO524310 AWS524310 AMW524310 ADA524310 TE524310 JI524310 WVU458774 WLY458774 WCC458774 VSG458774 VIK458774 UYO458774 UOS458774 UEW458774 TVA458774 TLE458774 TBI458774 SRM458774 SHQ458774 RXU458774 RNY458774 REC458774 QUG458774 QKK458774 QAO458774 PQS458774 PGW458774 OXA458774 ONE458774 ODI458774 NTM458774 NJQ458774 MZU458774 MPY458774 MGC458774 LWG458774 LMK458774 LCO458774 KSS458774 KIW458774 JZA458774 JPE458774 JFI458774 IVM458774 ILQ458774 IBU458774 HRY458774 HIC458774 GYG458774 GOK458774 GEO458774 FUS458774 FKW458774 FBA458774 ERE458774 EHI458774 DXM458774 DNQ458774 DDU458774 CTY458774 CKC458774 CAG458774 BQK458774 BGO458774 AWS458774 AMW458774 ADA458774 TE458774 JI458774 WVU393238 WLY393238 WCC393238 VSG393238 VIK393238 UYO393238 UOS393238 UEW393238 TVA393238 TLE393238 TBI393238 SRM393238 SHQ393238 RXU393238 RNY393238 REC393238 QUG393238 QKK393238 QAO393238 PQS393238 PGW393238 OXA393238 ONE393238 ODI393238 NTM393238 NJQ393238 MZU393238 MPY393238 MGC393238 LWG393238 LMK393238 LCO393238 KSS393238 KIW393238 JZA393238 JPE393238 JFI393238 IVM393238 ILQ393238 IBU393238 HRY393238 HIC393238 GYG393238 GOK393238 GEO393238 FUS393238 FKW393238 FBA393238 ERE393238 EHI393238 DXM393238 DNQ393238 DDU393238 CTY393238 CKC393238 CAG393238 BQK393238 BGO393238 AWS393238 AMW393238 ADA393238 TE393238 JI393238 WVU327702 WLY327702 WCC327702 VSG327702 VIK327702 UYO327702 UOS327702 UEW327702 TVA327702 TLE327702 TBI327702 SRM327702 SHQ327702 RXU327702 RNY327702 REC327702 QUG327702 QKK327702 QAO327702 PQS327702 PGW327702 OXA327702 ONE327702 ODI327702 NTM327702 NJQ327702 MZU327702 MPY327702 MGC327702 LWG327702 LMK327702 LCO327702 KSS327702 KIW327702 JZA327702 JPE327702 JFI327702 IVM327702 ILQ327702 IBU327702 HRY327702 HIC327702 GYG327702 GOK327702 GEO327702 FUS327702 FKW327702 FBA327702 ERE327702 EHI327702 DXM327702 DNQ327702 DDU327702 CTY327702 CKC327702 CAG327702 BQK327702 BGO327702 AWS327702 AMW327702 ADA327702 TE327702 JI327702 WVU262166 WLY262166 WCC262166 VSG262166 VIK262166 UYO262166 UOS262166 UEW262166 TVA262166 TLE262166 TBI262166 SRM262166 SHQ262166 RXU262166 RNY262166 REC262166 QUG262166 QKK262166 QAO262166 PQS262166 PGW262166 OXA262166 ONE262166 ODI262166 NTM262166 NJQ262166 MZU262166 MPY262166 MGC262166 LWG262166 LMK262166 LCO262166 KSS262166 KIW262166 JZA262166 JPE262166 JFI262166 IVM262166 ILQ262166 IBU262166 HRY262166 HIC262166 GYG262166 GOK262166 GEO262166 FUS262166 FKW262166 FBA262166 ERE262166 EHI262166 DXM262166 DNQ262166 DDU262166 CTY262166 CKC262166 CAG262166 BQK262166 BGO262166 AWS262166 AMW262166 ADA262166 TE262166 JI262166 WVU196630 WLY196630 WCC196630 VSG196630 VIK196630 UYO196630 UOS196630 UEW196630 TVA196630 TLE196630 TBI196630 SRM196630 SHQ196630 RXU196630 RNY196630 REC196630 QUG196630 QKK196630 QAO196630 PQS196630 PGW196630 OXA196630 ONE196630 ODI196630 NTM196630 NJQ196630 MZU196630 MPY196630 MGC196630 LWG196630 LMK196630 LCO196630 KSS196630 KIW196630 JZA196630 JPE196630 JFI196630 IVM196630 ILQ196630 IBU196630 HRY196630 HIC196630 GYG196630 GOK196630 GEO196630 FUS196630 FKW196630 FBA196630 ERE196630 EHI196630 DXM196630 DNQ196630 DDU196630 CTY196630 CKC196630 CAG196630 BQK196630 BGO196630 AWS196630 AMW196630 ADA196630 TE196630 JI196630 WVU131094 WLY131094 WCC131094 VSG131094 VIK131094 UYO131094 UOS131094 UEW131094 TVA131094 TLE131094 TBI131094 SRM131094 SHQ131094 RXU131094 RNY131094 REC131094 QUG131094 QKK131094 QAO131094 PQS131094 PGW131094 OXA131094 ONE131094 ODI131094 NTM131094 NJQ131094 MZU131094 MPY131094 MGC131094 LWG131094 LMK131094 LCO131094 KSS131094 KIW131094 JZA131094 JPE131094 JFI131094 IVM131094 ILQ131094 IBU131094 HRY131094 HIC131094 GYG131094 GOK131094 GEO131094 FUS131094 FKW131094 FBA131094 ERE131094 EHI131094 DXM131094 DNQ131094 DDU131094 CTY131094 CKC131094 CAG131094 BQK131094 BGO131094 AWS131094 AMW131094 ADA131094 TE131094 JI131094 WVU65558 WLY65558 WCC65558 VSG65558 VIK65558 UYO65558 UOS65558 UEW65558 TVA65558 TLE65558 TBI65558 SRM65558 SHQ65558 RXU65558 RNY65558 REC65558 QUG65558 QKK65558 QAO65558 PQS65558 PGW65558 OXA65558 ONE65558 ODI65558 NTM65558 NJQ65558 MZU65558 MPY65558 MGC65558 LWG65558 LMK65558 LCO65558 KSS65558 KIW65558 JZA65558 JPE65558 JFI65558 IVM65558 ILQ65558 IBU65558 HRY65558 HIC65558 GYG65558 GOK65558 GEO65558 FUS65558 FKW65558 FBA65558 ERE65558 EHI65558 DXM65558 DNQ65558 DDU65558 CTY65558 CKC65558 CAG65558 BQK65558 BGO65558 AWS65558 AMW65558 ADA65558 TE65558 JI65558 WVT72:WVT75 WLX72:WLX75 WCB72:WCB75 VSF72:VSF75 VIJ72:VIJ75 UYN72:UYN75 UOR72:UOR75 UEV72:UEV75 TUZ72:TUZ75 TLD72:TLD75 TBH72:TBH75 SRL72:SRL75 SHP72:SHP75 RXT72:RXT75 RNX72:RNX75 REB72:REB75 QUF72:QUF75 QKJ72:QKJ75 QAN72:QAN75 PQR72:PQR75 PGV72:PGV75 OWZ72:OWZ75 OND72:OND75 ODH72:ODH75 NTL72:NTL75 NJP72:NJP75 MZT72:MZT75 MPX72:MPX75 MGB72:MGB75 LWF72:LWF75 LMJ72:LMJ75 LCN72:LCN75 KSR72:KSR75 KIV72:KIV75 JYZ72:JYZ75 JPD72:JPD75 JFH72:JFH75 IVL72:IVL75 ILP72:ILP75 IBT72:IBT75 HRX72:HRX75 HIB72:HIB75 GYF72:GYF75 GOJ72:GOJ75 GEN72:GEN75 FUR72:FUR75 FKV72:FKV75 FAZ72:FAZ75 ERD72:ERD75 EHH72:EHH75 DXL72:DXL75 DNP72:DNP75 DDT72:DDT75 CTX72:CTX75 CKB72:CKB75 CAF72:CAF75 BQJ72:BQJ75 BGN72:BGN75 AWR72:AWR75 AMV72:AMV75 ACZ72:ACZ75 TD72:TD75 JH72:JH75 WVM72:WVN75 WLQ72:WLR75 WBU72:WBV75 VRY72:VRZ75 VIC72:VID75 UYG72:UYH75 UOK72:UOL75 UEO72:UEP75 TUS72:TUT75 TKW72:TKX75 TBA72:TBB75 SRE72:SRF75 SHI72:SHJ75 RXM72:RXN75 RNQ72:RNR75 RDU72:RDV75 QTY72:QTZ75 QKC72:QKD75 QAG72:QAH75 PQK72:PQL75 PGO72:PGP75 OWS72:OWT75 OMW72:OMX75 ODA72:ODB75 NTE72:NTF75 NJI72:NJJ75 MZM72:MZN75 MPQ72:MPR75 MFU72:MFV75 LVY72:LVZ75 LMC72:LMD75 LCG72:LCH75 KSK72:KSL75 KIO72:KIP75 JYS72:JYT75 JOW72:JOX75 JFA72:JFB75 IVE72:IVF75 ILI72:ILJ75 IBM72:IBN75 HRQ72:HRR75 HHU72:HHV75 GXY72:GXZ75 GOC72:GOD75 GEG72:GEH75 FUK72:FUL75 FKO72:FKP75 FAS72:FAT75 EQW72:EQX75 EHA72:EHB75 DXE72:DXF75 DNI72:DNJ75 DDM72:DDN75 CTQ72:CTR75 CJU72:CJV75 BZY72:BZZ75 BQC72:BQD75 BGG72:BGH75 AWK72:AWL75 AMO72:AMP75 ACS72:ACT75 SW72:SX75 JA72:JB75" xr:uid="{4D9A59E8-FD3B-46D8-A8F2-1D2395E0EF9B}">
      <formula1>#REF!</formula1>
    </dataValidation>
    <dataValidation type="list" allowBlank="1" showInputMessage="1" showErrorMessage="1" sqref="O13:O15 J12:J15" xr:uid="{441A6EF4-2092-45C0-82D1-2217A1FDB1BD}">
      <formula1>"SI,NO"</formula1>
    </dataValidation>
    <dataValidation type="list" allowBlank="1" showInputMessage="1" showErrorMessage="1" sqref="WVL983068:WVL983117 Q10:R10 WLP983068:WLP983117 WBT983068:WBT983117 VRX983068:VRX983117 VIB983068:VIB983117 UYF983068:UYF983117 UOJ983068:UOJ983117 UEN983068:UEN983117 TUR983068:TUR983117 TKV983068:TKV983117 TAZ983068:TAZ983117 SRD983068:SRD983117 SHH983068:SHH983117 RXL983068:RXL983117 RNP983068:RNP983117 RDT983068:RDT983117 QTX983068:QTX983117 QKB983068:QKB983117 QAF983068:QAF983117 PQJ983068:PQJ983117 PGN983068:PGN983117 OWR983068:OWR983117 OMV983068:OMV983117 OCZ983068:OCZ983117 NTD983068:NTD983117 NJH983068:NJH983117 MZL983068:MZL983117 MPP983068:MPP983117 MFT983068:MFT983117 LVX983068:LVX983117 LMB983068:LMB983117 LCF983068:LCF983117 KSJ983068:KSJ983117 KIN983068:KIN983117 JYR983068:JYR983117 JOV983068:JOV983117 JEZ983068:JEZ983117 IVD983068:IVD983117 ILH983068:ILH983117 IBL983068:IBL983117 HRP983068:HRP983117 HHT983068:HHT983117 GXX983068:GXX983117 GOB983068:GOB983117 GEF983068:GEF983117 FUJ983068:FUJ983117 FKN983068:FKN983117 FAR983068:FAR983117 EQV983068:EQV983117 EGZ983068:EGZ983117 DXD983068:DXD983117 DNH983068:DNH983117 DDL983068:DDL983117 CTP983068:CTP983117 CJT983068:CJT983117 BZX983068:BZX983117 BQB983068:BQB983117 BGF983068:BGF983117 AWJ983068:AWJ983117 AMN983068:AMN983117 ACR983068:ACR983117 SV983068:SV983117 IZ983068:IZ983117 WVL917532:WVL917581 WLP917532:WLP917581 WBT917532:WBT917581 VRX917532:VRX917581 VIB917532:VIB917581 UYF917532:UYF917581 UOJ917532:UOJ917581 UEN917532:UEN917581 TUR917532:TUR917581 TKV917532:TKV917581 TAZ917532:TAZ917581 SRD917532:SRD917581 SHH917532:SHH917581 RXL917532:RXL917581 RNP917532:RNP917581 RDT917532:RDT917581 QTX917532:QTX917581 QKB917532:QKB917581 QAF917532:QAF917581 PQJ917532:PQJ917581 PGN917532:PGN917581 OWR917532:OWR917581 OMV917532:OMV917581 OCZ917532:OCZ917581 NTD917532:NTD917581 NJH917532:NJH917581 MZL917532:MZL917581 MPP917532:MPP917581 MFT917532:MFT917581 LVX917532:LVX917581 LMB917532:LMB917581 LCF917532:LCF917581 KSJ917532:KSJ917581 KIN917532:KIN917581 JYR917532:JYR917581 JOV917532:JOV917581 JEZ917532:JEZ917581 IVD917532:IVD917581 ILH917532:ILH917581 IBL917532:IBL917581 HRP917532:HRP917581 HHT917532:HHT917581 GXX917532:GXX917581 GOB917532:GOB917581 GEF917532:GEF917581 FUJ917532:FUJ917581 FKN917532:FKN917581 FAR917532:FAR917581 EQV917532:EQV917581 EGZ917532:EGZ917581 DXD917532:DXD917581 DNH917532:DNH917581 DDL917532:DDL917581 CTP917532:CTP917581 CJT917532:CJT917581 BZX917532:BZX917581 BQB917532:BQB917581 BGF917532:BGF917581 AWJ917532:AWJ917581 AMN917532:AMN917581 ACR917532:ACR917581 SV917532:SV917581 IZ917532:IZ917581 WVL851996:WVL852045 WLP851996:WLP852045 WBT851996:WBT852045 VRX851996:VRX852045 VIB851996:VIB852045 UYF851996:UYF852045 UOJ851996:UOJ852045 UEN851996:UEN852045 TUR851996:TUR852045 TKV851996:TKV852045 TAZ851996:TAZ852045 SRD851996:SRD852045 SHH851996:SHH852045 RXL851996:RXL852045 RNP851996:RNP852045 RDT851996:RDT852045 QTX851996:QTX852045 QKB851996:QKB852045 QAF851996:QAF852045 PQJ851996:PQJ852045 PGN851996:PGN852045 OWR851996:OWR852045 OMV851996:OMV852045 OCZ851996:OCZ852045 NTD851996:NTD852045 NJH851996:NJH852045 MZL851996:MZL852045 MPP851996:MPP852045 MFT851996:MFT852045 LVX851996:LVX852045 LMB851996:LMB852045 LCF851996:LCF852045 KSJ851996:KSJ852045 KIN851996:KIN852045 JYR851996:JYR852045 JOV851996:JOV852045 JEZ851996:JEZ852045 IVD851996:IVD852045 ILH851996:ILH852045 IBL851996:IBL852045 HRP851996:HRP852045 HHT851996:HHT852045 GXX851996:GXX852045 GOB851996:GOB852045 GEF851996:GEF852045 FUJ851996:FUJ852045 FKN851996:FKN852045 FAR851996:FAR852045 EQV851996:EQV852045 EGZ851996:EGZ852045 DXD851996:DXD852045 DNH851996:DNH852045 DDL851996:DDL852045 CTP851996:CTP852045 CJT851996:CJT852045 BZX851996:BZX852045 BQB851996:BQB852045 BGF851996:BGF852045 AWJ851996:AWJ852045 AMN851996:AMN852045 ACR851996:ACR852045 SV851996:SV852045 IZ851996:IZ852045 WVL786460:WVL786509 WLP786460:WLP786509 WBT786460:WBT786509 VRX786460:VRX786509 VIB786460:VIB786509 UYF786460:UYF786509 UOJ786460:UOJ786509 UEN786460:UEN786509 TUR786460:TUR786509 TKV786460:TKV786509 TAZ786460:TAZ786509 SRD786460:SRD786509 SHH786460:SHH786509 RXL786460:RXL786509 RNP786460:RNP786509 RDT786460:RDT786509 QTX786460:QTX786509 QKB786460:QKB786509 QAF786460:QAF786509 PQJ786460:PQJ786509 PGN786460:PGN786509 OWR786460:OWR786509 OMV786460:OMV786509 OCZ786460:OCZ786509 NTD786460:NTD786509 NJH786460:NJH786509 MZL786460:MZL786509 MPP786460:MPP786509 MFT786460:MFT786509 LVX786460:LVX786509 LMB786460:LMB786509 LCF786460:LCF786509 KSJ786460:KSJ786509 KIN786460:KIN786509 JYR786460:JYR786509 JOV786460:JOV786509 JEZ786460:JEZ786509 IVD786460:IVD786509 ILH786460:ILH786509 IBL786460:IBL786509 HRP786460:HRP786509 HHT786460:HHT786509 GXX786460:GXX786509 GOB786460:GOB786509 GEF786460:GEF786509 FUJ786460:FUJ786509 FKN786460:FKN786509 FAR786460:FAR786509 EQV786460:EQV786509 EGZ786460:EGZ786509 DXD786460:DXD786509 DNH786460:DNH786509 DDL786460:DDL786509 CTP786460:CTP786509 CJT786460:CJT786509 BZX786460:BZX786509 BQB786460:BQB786509 BGF786460:BGF786509 AWJ786460:AWJ786509 AMN786460:AMN786509 ACR786460:ACR786509 SV786460:SV786509 IZ786460:IZ786509 WVL720924:WVL720973 WLP720924:WLP720973 WBT720924:WBT720973 VRX720924:VRX720973 VIB720924:VIB720973 UYF720924:UYF720973 UOJ720924:UOJ720973 UEN720924:UEN720973 TUR720924:TUR720973 TKV720924:TKV720973 TAZ720924:TAZ720973 SRD720924:SRD720973 SHH720924:SHH720973 RXL720924:RXL720973 RNP720924:RNP720973 RDT720924:RDT720973 QTX720924:QTX720973 QKB720924:QKB720973 QAF720924:QAF720973 PQJ720924:PQJ720973 PGN720924:PGN720973 OWR720924:OWR720973 OMV720924:OMV720973 OCZ720924:OCZ720973 NTD720924:NTD720973 NJH720924:NJH720973 MZL720924:MZL720973 MPP720924:MPP720973 MFT720924:MFT720973 LVX720924:LVX720973 LMB720924:LMB720973 LCF720924:LCF720973 KSJ720924:KSJ720973 KIN720924:KIN720973 JYR720924:JYR720973 JOV720924:JOV720973 JEZ720924:JEZ720973 IVD720924:IVD720973 ILH720924:ILH720973 IBL720924:IBL720973 HRP720924:HRP720973 HHT720924:HHT720973 GXX720924:GXX720973 GOB720924:GOB720973 GEF720924:GEF720973 FUJ720924:FUJ720973 FKN720924:FKN720973 FAR720924:FAR720973 EQV720924:EQV720973 EGZ720924:EGZ720973 DXD720924:DXD720973 DNH720924:DNH720973 DDL720924:DDL720973 CTP720924:CTP720973 CJT720924:CJT720973 BZX720924:BZX720973 BQB720924:BQB720973 BGF720924:BGF720973 AWJ720924:AWJ720973 AMN720924:AMN720973 ACR720924:ACR720973 SV720924:SV720973 IZ720924:IZ720973 WVL655388:WVL655437 WLP655388:WLP655437 WBT655388:WBT655437 VRX655388:VRX655437 VIB655388:VIB655437 UYF655388:UYF655437 UOJ655388:UOJ655437 UEN655388:UEN655437 TUR655388:TUR655437 TKV655388:TKV655437 TAZ655388:TAZ655437 SRD655388:SRD655437 SHH655388:SHH655437 RXL655388:RXL655437 RNP655388:RNP655437 RDT655388:RDT655437 QTX655388:QTX655437 QKB655388:QKB655437 QAF655388:QAF655437 PQJ655388:PQJ655437 PGN655388:PGN655437 OWR655388:OWR655437 OMV655388:OMV655437 OCZ655388:OCZ655437 NTD655388:NTD655437 NJH655388:NJH655437 MZL655388:MZL655437 MPP655388:MPP655437 MFT655388:MFT655437 LVX655388:LVX655437 LMB655388:LMB655437 LCF655388:LCF655437 KSJ655388:KSJ655437 KIN655388:KIN655437 JYR655388:JYR655437 JOV655388:JOV655437 JEZ655388:JEZ655437 IVD655388:IVD655437 ILH655388:ILH655437 IBL655388:IBL655437 HRP655388:HRP655437 HHT655388:HHT655437 GXX655388:GXX655437 GOB655388:GOB655437 GEF655388:GEF655437 FUJ655388:FUJ655437 FKN655388:FKN655437 FAR655388:FAR655437 EQV655388:EQV655437 EGZ655388:EGZ655437 DXD655388:DXD655437 DNH655388:DNH655437 DDL655388:DDL655437 CTP655388:CTP655437 CJT655388:CJT655437 BZX655388:BZX655437 BQB655388:BQB655437 BGF655388:BGF655437 AWJ655388:AWJ655437 AMN655388:AMN655437 ACR655388:ACR655437 SV655388:SV655437 IZ655388:IZ655437 WVL589852:WVL589901 WLP589852:WLP589901 WBT589852:WBT589901 VRX589852:VRX589901 VIB589852:VIB589901 UYF589852:UYF589901 UOJ589852:UOJ589901 UEN589852:UEN589901 TUR589852:TUR589901 TKV589852:TKV589901 TAZ589852:TAZ589901 SRD589852:SRD589901 SHH589852:SHH589901 RXL589852:RXL589901 RNP589852:RNP589901 RDT589852:RDT589901 QTX589852:QTX589901 QKB589852:QKB589901 QAF589852:QAF589901 PQJ589852:PQJ589901 PGN589852:PGN589901 OWR589852:OWR589901 OMV589852:OMV589901 OCZ589852:OCZ589901 NTD589852:NTD589901 NJH589852:NJH589901 MZL589852:MZL589901 MPP589852:MPP589901 MFT589852:MFT589901 LVX589852:LVX589901 LMB589852:LMB589901 LCF589852:LCF589901 KSJ589852:KSJ589901 KIN589852:KIN589901 JYR589852:JYR589901 JOV589852:JOV589901 JEZ589852:JEZ589901 IVD589852:IVD589901 ILH589852:ILH589901 IBL589852:IBL589901 HRP589852:HRP589901 HHT589852:HHT589901 GXX589852:GXX589901 GOB589852:GOB589901 GEF589852:GEF589901 FUJ589852:FUJ589901 FKN589852:FKN589901 FAR589852:FAR589901 EQV589852:EQV589901 EGZ589852:EGZ589901 DXD589852:DXD589901 DNH589852:DNH589901 DDL589852:DDL589901 CTP589852:CTP589901 CJT589852:CJT589901 BZX589852:BZX589901 BQB589852:BQB589901 BGF589852:BGF589901 AWJ589852:AWJ589901 AMN589852:AMN589901 ACR589852:ACR589901 SV589852:SV589901 IZ589852:IZ589901 WVL524316:WVL524365 WLP524316:WLP524365 WBT524316:WBT524365 VRX524316:VRX524365 VIB524316:VIB524365 UYF524316:UYF524365 UOJ524316:UOJ524365 UEN524316:UEN524365 TUR524316:TUR524365 TKV524316:TKV524365 TAZ524316:TAZ524365 SRD524316:SRD524365 SHH524316:SHH524365 RXL524316:RXL524365 RNP524316:RNP524365 RDT524316:RDT524365 QTX524316:QTX524365 QKB524316:QKB524365 QAF524316:QAF524365 PQJ524316:PQJ524365 PGN524316:PGN524365 OWR524316:OWR524365 OMV524316:OMV524365 OCZ524316:OCZ524365 NTD524316:NTD524365 NJH524316:NJH524365 MZL524316:MZL524365 MPP524316:MPP524365 MFT524316:MFT524365 LVX524316:LVX524365 LMB524316:LMB524365 LCF524316:LCF524365 KSJ524316:KSJ524365 KIN524316:KIN524365 JYR524316:JYR524365 JOV524316:JOV524365 JEZ524316:JEZ524365 IVD524316:IVD524365 ILH524316:ILH524365 IBL524316:IBL524365 HRP524316:HRP524365 HHT524316:HHT524365 GXX524316:GXX524365 GOB524316:GOB524365 GEF524316:GEF524365 FUJ524316:FUJ524365 FKN524316:FKN524365 FAR524316:FAR524365 EQV524316:EQV524365 EGZ524316:EGZ524365 DXD524316:DXD524365 DNH524316:DNH524365 DDL524316:DDL524365 CTP524316:CTP524365 CJT524316:CJT524365 BZX524316:BZX524365 BQB524316:BQB524365 BGF524316:BGF524365 AWJ524316:AWJ524365 AMN524316:AMN524365 ACR524316:ACR524365 SV524316:SV524365 IZ524316:IZ524365 WVL458780:WVL458829 WLP458780:WLP458829 WBT458780:WBT458829 VRX458780:VRX458829 VIB458780:VIB458829 UYF458780:UYF458829 UOJ458780:UOJ458829 UEN458780:UEN458829 TUR458780:TUR458829 TKV458780:TKV458829 TAZ458780:TAZ458829 SRD458780:SRD458829 SHH458780:SHH458829 RXL458780:RXL458829 RNP458780:RNP458829 RDT458780:RDT458829 QTX458780:QTX458829 QKB458780:QKB458829 QAF458780:QAF458829 PQJ458780:PQJ458829 PGN458780:PGN458829 OWR458780:OWR458829 OMV458780:OMV458829 OCZ458780:OCZ458829 NTD458780:NTD458829 NJH458780:NJH458829 MZL458780:MZL458829 MPP458780:MPP458829 MFT458780:MFT458829 LVX458780:LVX458829 LMB458780:LMB458829 LCF458780:LCF458829 KSJ458780:KSJ458829 KIN458780:KIN458829 JYR458780:JYR458829 JOV458780:JOV458829 JEZ458780:JEZ458829 IVD458780:IVD458829 ILH458780:ILH458829 IBL458780:IBL458829 HRP458780:HRP458829 HHT458780:HHT458829 GXX458780:GXX458829 GOB458780:GOB458829 GEF458780:GEF458829 FUJ458780:FUJ458829 FKN458780:FKN458829 FAR458780:FAR458829 EQV458780:EQV458829 EGZ458780:EGZ458829 DXD458780:DXD458829 DNH458780:DNH458829 DDL458780:DDL458829 CTP458780:CTP458829 CJT458780:CJT458829 BZX458780:BZX458829 BQB458780:BQB458829 BGF458780:BGF458829 AWJ458780:AWJ458829 AMN458780:AMN458829 ACR458780:ACR458829 SV458780:SV458829 IZ458780:IZ458829 WVL393244:WVL393293 WLP393244:WLP393293 WBT393244:WBT393293 VRX393244:VRX393293 VIB393244:VIB393293 UYF393244:UYF393293 UOJ393244:UOJ393293 UEN393244:UEN393293 TUR393244:TUR393293 TKV393244:TKV393293 TAZ393244:TAZ393293 SRD393244:SRD393293 SHH393244:SHH393293 RXL393244:RXL393293 RNP393244:RNP393293 RDT393244:RDT393293 QTX393244:QTX393293 QKB393244:QKB393293 QAF393244:QAF393293 PQJ393244:PQJ393293 PGN393244:PGN393293 OWR393244:OWR393293 OMV393244:OMV393293 OCZ393244:OCZ393293 NTD393244:NTD393293 NJH393244:NJH393293 MZL393244:MZL393293 MPP393244:MPP393293 MFT393244:MFT393293 LVX393244:LVX393293 LMB393244:LMB393293 LCF393244:LCF393293 KSJ393244:KSJ393293 KIN393244:KIN393293 JYR393244:JYR393293 JOV393244:JOV393293 JEZ393244:JEZ393293 IVD393244:IVD393293 ILH393244:ILH393293 IBL393244:IBL393293 HRP393244:HRP393293 HHT393244:HHT393293 GXX393244:GXX393293 GOB393244:GOB393293 GEF393244:GEF393293 FUJ393244:FUJ393293 FKN393244:FKN393293 FAR393244:FAR393293 EQV393244:EQV393293 EGZ393244:EGZ393293 DXD393244:DXD393293 DNH393244:DNH393293 DDL393244:DDL393293 CTP393244:CTP393293 CJT393244:CJT393293 BZX393244:BZX393293 BQB393244:BQB393293 BGF393244:BGF393293 AWJ393244:AWJ393293 AMN393244:AMN393293 ACR393244:ACR393293 SV393244:SV393293 IZ393244:IZ393293 WVL327708:WVL327757 WLP327708:WLP327757 WBT327708:WBT327757 VRX327708:VRX327757 VIB327708:VIB327757 UYF327708:UYF327757 UOJ327708:UOJ327757 UEN327708:UEN327757 TUR327708:TUR327757 TKV327708:TKV327757 TAZ327708:TAZ327757 SRD327708:SRD327757 SHH327708:SHH327757 RXL327708:RXL327757 RNP327708:RNP327757 RDT327708:RDT327757 QTX327708:QTX327757 QKB327708:QKB327757 QAF327708:QAF327757 PQJ327708:PQJ327757 PGN327708:PGN327757 OWR327708:OWR327757 OMV327708:OMV327757 OCZ327708:OCZ327757 NTD327708:NTD327757 NJH327708:NJH327757 MZL327708:MZL327757 MPP327708:MPP327757 MFT327708:MFT327757 LVX327708:LVX327757 LMB327708:LMB327757 LCF327708:LCF327757 KSJ327708:KSJ327757 KIN327708:KIN327757 JYR327708:JYR327757 JOV327708:JOV327757 JEZ327708:JEZ327757 IVD327708:IVD327757 ILH327708:ILH327757 IBL327708:IBL327757 HRP327708:HRP327757 HHT327708:HHT327757 GXX327708:GXX327757 GOB327708:GOB327757 GEF327708:GEF327757 FUJ327708:FUJ327757 FKN327708:FKN327757 FAR327708:FAR327757 EQV327708:EQV327757 EGZ327708:EGZ327757 DXD327708:DXD327757 DNH327708:DNH327757 DDL327708:DDL327757 CTP327708:CTP327757 CJT327708:CJT327757 BZX327708:BZX327757 BQB327708:BQB327757 BGF327708:BGF327757 AWJ327708:AWJ327757 AMN327708:AMN327757 ACR327708:ACR327757 SV327708:SV327757 IZ327708:IZ327757 WVL262172:WVL262221 WLP262172:WLP262221 WBT262172:WBT262221 VRX262172:VRX262221 VIB262172:VIB262221 UYF262172:UYF262221 UOJ262172:UOJ262221 UEN262172:UEN262221 TUR262172:TUR262221 TKV262172:TKV262221 TAZ262172:TAZ262221 SRD262172:SRD262221 SHH262172:SHH262221 RXL262172:RXL262221 RNP262172:RNP262221 RDT262172:RDT262221 QTX262172:QTX262221 QKB262172:QKB262221 QAF262172:QAF262221 PQJ262172:PQJ262221 PGN262172:PGN262221 OWR262172:OWR262221 OMV262172:OMV262221 OCZ262172:OCZ262221 NTD262172:NTD262221 NJH262172:NJH262221 MZL262172:MZL262221 MPP262172:MPP262221 MFT262172:MFT262221 LVX262172:LVX262221 LMB262172:LMB262221 LCF262172:LCF262221 KSJ262172:KSJ262221 KIN262172:KIN262221 JYR262172:JYR262221 JOV262172:JOV262221 JEZ262172:JEZ262221 IVD262172:IVD262221 ILH262172:ILH262221 IBL262172:IBL262221 HRP262172:HRP262221 HHT262172:HHT262221 GXX262172:GXX262221 GOB262172:GOB262221 GEF262172:GEF262221 FUJ262172:FUJ262221 FKN262172:FKN262221 FAR262172:FAR262221 EQV262172:EQV262221 EGZ262172:EGZ262221 DXD262172:DXD262221 DNH262172:DNH262221 DDL262172:DDL262221 CTP262172:CTP262221 CJT262172:CJT262221 BZX262172:BZX262221 BQB262172:BQB262221 BGF262172:BGF262221 AWJ262172:AWJ262221 AMN262172:AMN262221 ACR262172:ACR262221 SV262172:SV262221 IZ262172:IZ262221 WVL196636:WVL196685 WLP196636:WLP196685 WBT196636:WBT196685 VRX196636:VRX196685 VIB196636:VIB196685 UYF196636:UYF196685 UOJ196636:UOJ196685 UEN196636:UEN196685 TUR196636:TUR196685 TKV196636:TKV196685 TAZ196636:TAZ196685 SRD196636:SRD196685 SHH196636:SHH196685 RXL196636:RXL196685 RNP196636:RNP196685 RDT196636:RDT196685 QTX196636:QTX196685 QKB196636:QKB196685 QAF196636:QAF196685 PQJ196636:PQJ196685 PGN196636:PGN196685 OWR196636:OWR196685 OMV196636:OMV196685 OCZ196636:OCZ196685 NTD196636:NTD196685 NJH196636:NJH196685 MZL196636:MZL196685 MPP196636:MPP196685 MFT196636:MFT196685 LVX196636:LVX196685 LMB196636:LMB196685 LCF196636:LCF196685 KSJ196636:KSJ196685 KIN196636:KIN196685 JYR196636:JYR196685 JOV196636:JOV196685 JEZ196636:JEZ196685 IVD196636:IVD196685 ILH196636:ILH196685 IBL196636:IBL196685 HRP196636:HRP196685 HHT196636:HHT196685 GXX196636:GXX196685 GOB196636:GOB196685 GEF196636:GEF196685 FUJ196636:FUJ196685 FKN196636:FKN196685 FAR196636:FAR196685 EQV196636:EQV196685 EGZ196636:EGZ196685 DXD196636:DXD196685 DNH196636:DNH196685 DDL196636:DDL196685 CTP196636:CTP196685 CJT196636:CJT196685 BZX196636:BZX196685 BQB196636:BQB196685 BGF196636:BGF196685 AWJ196636:AWJ196685 AMN196636:AMN196685 ACR196636:ACR196685 SV196636:SV196685 IZ196636:IZ196685 WVL131100:WVL131149 WLP131100:WLP131149 WBT131100:WBT131149 VRX131100:VRX131149 VIB131100:VIB131149 UYF131100:UYF131149 UOJ131100:UOJ131149 UEN131100:UEN131149 TUR131100:TUR131149 TKV131100:TKV131149 TAZ131100:TAZ131149 SRD131100:SRD131149 SHH131100:SHH131149 RXL131100:RXL131149 RNP131100:RNP131149 RDT131100:RDT131149 QTX131100:QTX131149 QKB131100:QKB131149 QAF131100:QAF131149 PQJ131100:PQJ131149 PGN131100:PGN131149 OWR131100:OWR131149 OMV131100:OMV131149 OCZ131100:OCZ131149 NTD131100:NTD131149 NJH131100:NJH131149 MZL131100:MZL131149 MPP131100:MPP131149 MFT131100:MFT131149 LVX131100:LVX131149 LMB131100:LMB131149 LCF131100:LCF131149 KSJ131100:KSJ131149 KIN131100:KIN131149 JYR131100:JYR131149 JOV131100:JOV131149 JEZ131100:JEZ131149 IVD131100:IVD131149 ILH131100:ILH131149 IBL131100:IBL131149 HRP131100:HRP131149 HHT131100:HHT131149 GXX131100:GXX131149 GOB131100:GOB131149 GEF131100:GEF131149 FUJ131100:FUJ131149 FKN131100:FKN131149 FAR131100:FAR131149 EQV131100:EQV131149 EGZ131100:EGZ131149 DXD131100:DXD131149 DNH131100:DNH131149 DDL131100:DDL131149 CTP131100:CTP131149 CJT131100:CJT131149 BZX131100:BZX131149 BQB131100:BQB131149 BGF131100:BGF131149 AWJ131100:AWJ131149 AMN131100:AMN131149 ACR131100:ACR131149 SV131100:SV131149 IZ131100:IZ131149 WVL65564:WVL65613 WLP65564:WLP65613 WBT65564:WBT65613 VRX65564:VRX65613 VIB65564:VIB65613 UYF65564:UYF65613 UOJ65564:UOJ65613 UEN65564:UEN65613 TUR65564:TUR65613 TKV65564:TKV65613 TAZ65564:TAZ65613 SRD65564:SRD65613 SHH65564:SHH65613 RXL65564:RXL65613 RNP65564:RNP65613 RDT65564:RDT65613 QTX65564:QTX65613 QKB65564:QKB65613 QAF65564:QAF65613 PQJ65564:PQJ65613 PGN65564:PGN65613 OWR65564:OWR65613 OMV65564:OMV65613 OCZ65564:OCZ65613 NTD65564:NTD65613 NJH65564:NJH65613 MZL65564:MZL65613 MPP65564:MPP65613 MFT65564:MFT65613 LVX65564:LVX65613 LMB65564:LMB65613 LCF65564:LCF65613 KSJ65564:KSJ65613 KIN65564:KIN65613 JYR65564:JYR65613 JOV65564:JOV65613 JEZ65564:JEZ65613 IVD65564:IVD65613 ILH65564:ILH65613 IBL65564:IBL65613 HRP65564:HRP65613 HHT65564:HHT65613 GXX65564:GXX65613 GOB65564:GOB65613 GEF65564:GEF65613 FUJ65564:FUJ65613 FKN65564:FKN65613 FAR65564:FAR65613 EQV65564:EQV65613 EGZ65564:EGZ65613 DXD65564:DXD65613 DNH65564:DNH65613 DDL65564:DDL65613 CTP65564:CTP65613 CJT65564:CJT65613 BZX65564:BZX65613 BQB65564:BQB65613 BGF65564:BGF65613 AWJ65564:AWJ65613 AMN65564:AMN65613 ACR65564:ACR65613 SV65564:SV65613 IZ65564:IZ65613 WVL72:WVL75 WLP72:WLP75 WBT72:WBT75 VRX72:VRX75 VIB72:VIB75 UYF72:UYF75 UOJ72:UOJ75 UEN72:UEN75 TUR72:TUR75 TKV72:TKV75 TAZ72:TAZ75 SRD72:SRD75 SHH72:SHH75 RXL72:RXL75 RNP72:RNP75 RDT72:RDT75 QTX72:QTX75 QKB72:QKB75 QAF72:QAF75 PQJ72:PQJ75 PGN72:PGN75 OWR72:OWR75 OMV72:OMV75 OCZ72:OCZ75 NTD72:NTD75 NJH72:NJH75 MZL72:MZL75 MPP72:MPP75 MFT72:MFT75 LVX72:LVX75 LMB72:LMB75 LCF72:LCF75 KSJ72:KSJ75 KIN72:KIN75 JYR72:JYR75 JOV72:JOV75 JEZ72:JEZ75 IVD72:IVD75 ILH72:ILH75 IBL72:IBL75 HRP72:HRP75 HHT72:HHT75 GXX72:GXX75 GOB72:GOB75 GEF72:GEF75 FUJ72:FUJ75 FKN72:FKN75 FAR72:FAR75 EQV72:EQV75 EGZ72:EGZ75 DXD72:DXD75 DNH72:DNH75 DDL72:DDL75 CTP72:CTP75 CJT72:CJT75 BZX72:BZX75 BQB72:BQB75 BGF72:BGF75 AWJ72:AWJ75 AMN72:AMN75 ACR72:ACR75 SV72:SV75 IZ72:IZ75" xr:uid="{448534FA-D316-4655-8F92-EB0827E796CC}">
      <formula1>$E$74:$E$77</formula1>
    </dataValidation>
    <dataValidation type="list" allowBlank="1" showInputMessage="1" showErrorMessage="1" sqref="O20:O49" xr:uid="{8A9E0143-370F-4354-A03D-EF8D5610C055}">
      <formula1>"2,1,0"</formula1>
    </dataValidation>
  </dataValidations>
  <pageMargins left="0.70866141732283472" right="0.70866141732283472" top="0.74803149606299213" bottom="0.74803149606299213" header="0.31496062992125984" footer="0.31496062992125984"/>
  <pageSetup paperSize="9" scale="50" fitToHeight="0" orientation="portrait" r:id="rId1"/>
  <headerFooter>
    <oddHeader>&amp;C&amp;"Helvetica,Normale"Scheda di calcolo della richiesta di finanziamento
&amp;"Helvetica,Grassetto"&amp;14Tipologia Minialloggi
Locazione temporanea&amp;R&amp;"Helvetica,Normale"&amp;13ALLEGATO A4.3</oddHeader>
    <oddFooter>&amp;RPag. &amp;P di &amp;N</oddFooter>
  </headerFooter>
  <ignoredErrors>
    <ignoredError sqref="J12:J15 K12 Q11 O14:O1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5FBA-0537-4498-A0A0-1767ECFCF111}">
  <sheetPr codeName="Foglio5">
    <pageSetUpPr fitToPage="1"/>
  </sheetPr>
  <dimension ref="A1:S92"/>
  <sheetViews>
    <sheetView topLeftCell="E1" zoomScale="85" zoomScaleNormal="85" zoomScaleSheetLayoutView="90" zoomScalePageLayoutView="85" workbookViewId="0">
      <selection activeCell="U64" sqref="U64"/>
    </sheetView>
  </sheetViews>
  <sheetFormatPr defaultColWidth="9.140625" defaultRowHeight="14.25"/>
  <cols>
    <col min="1" max="4" width="9.140625" style="30" hidden="1" customWidth="1"/>
    <col min="5" max="8" width="10.28515625" style="1" customWidth="1"/>
    <col min="9" max="11" width="12.7109375" style="1" customWidth="1"/>
    <col min="12" max="12" width="14.28515625" style="1" bestFit="1" customWidth="1"/>
    <col min="13" max="14" width="10.85546875" style="1" customWidth="1"/>
    <col min="15" max="15" width="11.85546875" style="1" customWidth="1"/>
    <col min="16" max="16" width="16.85546875" style="1" customWidth="1"/>
    <col min="17" max="17" width="15" style="1" customWidth="1"/>
    <col min="18" max="18" width="13.5703125" style="1" customWidth="1"/>
    <col min="19" max="19" width="12.42578125" style="1" customWidth="1"/>
    <col min="20" max="20" width="9.140625" style="1"/>
    <col min="21" max="23" width="12.7109375" style="1" customWidth="1"/>
    <col min="24" max="251" width="9.140625" style="1"/>
    <col min="252" max="255" width="0" style="1" hidden="1" customWidth="1"/>
    <col min="256" max="256" width="4.5703125" style="1" customWidth="1"/>
    <col min="257" max="257" width="5.7109375" style="1" customWidth="1"/>
    <col min="258" max="262" width="4.7109375" style="1" customWidth="1"/>
    <col min="263" max="264" width="7.7109375" style="1" customWidth="1"/>
    <col min="265" max="265" width="11.28515625" style="1" customWidth="1"/>
    <col min="266" max="266" width="9.85546875" style="1" customWidth="1"/>
    <col min="267" max="267" width="10" style="1" customWidth="1"/>
    <col min="268" max="268" width="8.7109375" style="1" customWidth="1"/>
    <col min="269" max="269" width="13.5703125" style="1" customWidth="1"/>
    <col min="270" max="270" width="13.28515625" style="1" customWidth="1"/>
    <col min="271" max="272" width="12.5703125" style="1" customWidth="1"/>
    <col min="273" max="273" width="7.85546875" style="1" customWidth="1"/>
    <col min="274" max="274" width="13.5703125" style="1" customWidth="1"/>
    <col min="275" max="275" width="8.85546875" style="1" customWidth="1"/>
    <col min="276" max="507" width="9.140625" style="1"/>
    <col min="508" max="511" width="0" style="1" hidden="1" customWidth="1"/>
    <col min="512" max="512" width="4.5703125" style="1" customWidth="1"/>
    <col min="513" max="513" width="5.7109375" style="1" customWidth="1"/>
    <col min="514" max="518" width="4.7109375" style="1" customWidth="1"/>
    <col min="519" max="520" width="7.7109375" style="1" customWidth="1"/>
    <col min="521" max="521" width="11.28515625" style="1" customWidth="1"/>
    <col min="522" max="522" width="9.85546875" style="1" customWidth="1"/>
    <col min="523" max="523" width="10" style="1" customWidth="1"/>
    <col min="524" max="524" width="8.7109375" style="1" customWidth="1"/>
    <col min="525" max="525" width="13.5703125" style="1" customWidth="1"/>
    <col min="526" max="526" width="13.28515625" style="1" customWidth="1"/>
    <col min="527" max="528" width="12.5703125" style="1" customWidth="1"/>
    <col min="529" max="529" width="7.85546875" style="1" customWidth="1"/>
    <col min="530" max="530" width="13.5703125" style="1" customWidth="1"/>
    <col min="531" max="531" width="8.85546875" style="1" customWidth="1"/>
    <col min="532" max="763" width="9.140625" style="1"/>
    <col min="764" max="767" width="0" style="1" hidden="1" customWidth="1"/>
    <col min="768" max="768" width="4.5703125" style="1" customWidth="1"/>
    <col min="769" max="769" width="5.7109375" style="1" customWidth="1"/>
    <col min="770" max="774" width="4.7109375" style="1" customWidth="1"/>
    <col min="775" max="776" width="7.7109375" style="1" customWidth="1"/>
    <col min="777" max="777" width="11.28515625" style="1" customWidth="1"/>
    <col min="778" max="778" width="9.85546875" style="1" customWidth="1"/>
    <col min="779" max="779" width="10" style="1" customWidth="1"/>
    <col min="780" max="780" width="8.7109375" style="1" customWidth="1"/>
    <col min="781" max="781" width="13.5703125" style="1" customWidth="1"/>
    <col min="782" max="782" width="13.28515625" style="1" customWidth="1"/>
    <col min="783" max="784" width="12.5703125" style="1" customWidth="1"/>
    <col min="785" max="785" width="7.85546875" style="1" customWidth="1"/>
    <col min="786" max="786" width="13.5703125" style="1" customWidth="1"/>
    <col min="787" max="787" width="8.85546875" style="1" customWidth="1"/>
    <col min="788" max="1019" width="9.140625" style="1"/>
    <col min="1020" max="1023" width="0" style="1" hidden="1" customWidth="1"/>
    <col min="1024" max="1024" width="4.5703125" style="1" customWidth="1"/>
    <col min="1025" max="1025" width="5.7109375" style="1" customWidth="1"/>
    <col min="1026" max="1030" width="4.7109375" style="1" customWidth="1"/>
    <col min="1031" max="1032" width="7.7109375" style="1" customWidth="1"/>
    <col min="1033" max="1033" width="11.28515625" style="1" customWidth="1"/>
    <col min="1034" max="1034" width="9.85546875" style="1" customWidth="1"/>
    <col min="1035" max="1035" width="10" style="1" customWidth="1"/>
    <col min="1036" max="1036" width="8.7109375" style="1" customWidth="1"/>
    <col min="1037" max="1037" width="13.5703125" style="1" customWidth="1"/>
    <col min="1038" max="1038" width="13.28515625" style="1" customWidth="1"/>
    <col min="1039" max="1040" width="12.5703125" style="1" customWidth="1"/>
    <col min="1041" max="1041" width="7.85546875" style="1" customWidth="1"/>
    <col min="1042" max="1042" width="13.5703125" style="1" customWidth="1"/>
    <col min="1043" max="1043" width="8.85546875" style="1" customWidth="1"/>
    <col min="1044" max="1275" width="9.140625" style="1"/>
    <col min="1276" max="1279" width="0" style="1" hidden="1" customWidth="1"/>
    <col min="1280" max="1280" width="4.5703125" style="1" customWidth="1"/>
    <col min="1281" max="1281" width="5.7109375" style="1" customWidth="1"/>
    <col min="1282" max="1286" width="4.7109375" style="1" customWidth="1"/>
    <col min="1287" max="1288" width="7.7109375" style="1" customWidth="1"/>
    <col min="1289" max="1289" width="11.28515625" style="1" customWidth="1"/>
    <col min="1290" max="1290" width="9.85546875" style="1" customWidth="1"/>
    <col min="1291" max="1291" width="10" style="1" customWidth="1"/>
    <col min="1292" max="1292" width="8.7109375" style="1" customWidth="1"/>
    <col min="1293" max="1293" width="13.5703125" style="1" customWidth="1"/>
    <col min="1294" max="1294" width="13.28515625" style="1" customWidth="1"/>
    <col min="1295" max="1296" width="12.5703125" style="1" customWidth="1"/>
    <col min="1297" max="1297" width="7.85546875" style="1" customWidth="1"/>
    <col min="1298" max="1298" width="13.5703125" style="1" customWidth="1"/>
    <col min="1299" max="1299" width="8.85546875" style="1" customWidth="1"/>
    <col min="1300" max="1531" width="9.140625" style="1"/>
    <col min="1532" max="1535" width="0" style="1" hidden="1" customWidth="1"/>
    <col min="1536" max="1536" width="4.5703125" style="1" customWidth="1"/>
    <col min="1537" max="1537" width="5.7109375" style="1" customWidth="1"/>
    <col min="1538" max="1542" width="4.7109375" style="1" customWidth="1"/>
    <col min="1543" max="1544" width="7.7109375" style="1" customWidth="1"/>
    <col min="1545" max="1545" width="11.28515625" style="1" customWidth="1"/>
    <col min="1546" max="1546" width="9.85546875" style="1" customWidth="1"/>
    <col min="1547" max="1547" width="10" style="1" customWidth="1"/>
    <col min="1548" max="1548" width="8.7109375" style="1" customWidth="1"/>
    <col min="1549" max="1549" width="13.5703125" style="1" customWidth="1"/>
    <col min="1550" max="1550" width="13.28515625" style="1" customWidth="1"/>
    <col min="1551" max="1552" width="12.5703125" style="1" customWidth="1"/>
    <col min="1553" max="1553" width="7.85546875" style="1" customWidth="1"/>
    <col min="1554" max="1554" width="13.5703125" style="1" customWidth="1"/>
    <col min="1555" max="1555" width="8.85546875" style="1" customWidth="1"/>
    <col min="1556" max="1787" width="9.140625" style="1"/>
    <col min="1788" max="1791" width="0" style="1" hidden="1" customWidth="1"/>
    <col min="1792" max="1792" width="4.5703125" style="1" customWidth="1"/>
    <col min="1793" max="1793" width="5.7109375" style="1" customWidth="1"/>
    <col min="1794" max="1798" width="4.7109375" style="1" customWidth="1"/>
    <col min="1799" max="1800" width="7.7109375" style="1" customWidth="1"/>
    <col min="1801" max="1801" width="11.28515625" style="1" customWidth="1"/>
    <col min="1802" max="1802" width="9.85546875" style="1" customWidth="1"/>
    <col min="1803" max="1803" width="10" style="1" customWidth="1"/>
    <col min="1804" max="1804" width="8.7109375" style="1" customWidth="1"/>
    <col min="1805" max="1805" width="13.5703125" style="1" customWidth="1"/>
    <col min="1806" max="1806" width="13.28515625" style="1" customWidth="1"/>
    <col min="1807" max="1808" width="12.5703125" style="1" customWidth="1"/>
    <col min="1809" max="1809" width="7.85546875" style="1" customWidth="1"/>
    <col min="1810" max="1810" width="13.5703125" style="1" customWidth="1"/>
    <col min="1811" max="1811" width="8.85546875" style="1" customWidth="1"/>
    <col min="1812" max="2043" width="9.140625" style="1"/>
    <col min="2044" max="2047" width="0" style="1" hidden="1" customWidth="1"/>
    <col min="2048" max="2048" width="4.5703125" style="1" customWidth="1"/>
    <col min="2049" max="2049" width="5.7109375" style="1" customWidth="1"/>
    <col min="2050" max="2054" width="4.7109375" style="1" customWidth="1"/>
    <col min="2055" max="2056" width="7.7109375" style="1" customWidth="1"/>
    <col min="2057" max="2057" width="11.28515625" style="1" customWidth="1"/>
    <col min="2058" max="2058" width="9.85546875" style="1" customWidth="1"/>
    <col min="2059" max="2059" width="10" style="1" customWidth="1"/>
    <col min="2060" max="2060" width="8.7109375" style="1" customWidth="1"/>
    <col min="2061" max="2061" width="13.5703125" style="1" customWidth="1"/>
    <col min="2062" max="2062" width="13.28515625" style="1" customWidth="1"/>
    <col min="2063" max="2064" width="12.5703125" style="1" customWidth="1"/>
    <col min="2065" max="2065" width="7.85546875" style="1" customWidth="1"/>
    <col min="2066" max="2066" width="13.5703125" style="1" customWidth="1"/>
    <col min="2067" max="2067" width="8.85546875" style="1" customWidth="1"/>
    <col min="2068" max="2299" width="9.140625" style="1"/>
    <col min="2300" max="2303" width="0" style="1" hidden="1" customWidth="1"/>
    <col min="2304" max="2304" width="4.5703125" style="1" customWidth="1"/>
    <col min="2305" max="2305" width="5.7109375" style="1" customWidth="1"/>
    <col min="2306" max="2310" width="4.7109375" style="1" customWidth="1"/>
    <col min="2311" max="2312" width="7.7109375" style="1" customWidth="1"/>
    <col min="2313" max="2313" width="11.28515625" style="1" customWidth="1"/>
    <col min="2314" max="2314" width="9.85546875" style="1" customWidth="1"/>
    <col min="2315" max="2315" width="10" style="1" customWidth="1"/>
    <col min="2316" max="2316" width="8.7109375" style="1" customWidth="1"/>
    <col min="2317" max="2317" width="13.5703125" style="1" customWidth="1"/>
    <col min="2318" max="2318" width="13.28515625" style="1" customWidth="1"/>
    <col min="2319" max="2320" width="12.5703125" style="1" customWidth="1"/>
    <col min="2321" max="2321" width="7.85546875" style="1" customWidth="1"/>
    <col min="2322" max="2322" width="13.5703125" style="1" customWidth="1"/>
    <col min="2323" max="2323" width="8.85546875" style="1" customWidth="1"/>
    <col min="2324" max="2555" width="9.140625" style="1"/>
    <col min="2556" max="2559" width="0" style="1" hidden="1" customWidth="1"/>
    <col min="2560" max="2560" width="4.5703125" style="1" customWidth="1"/>
    <col min="2561" max="2561" width="5.7109375" style="1" customWidth="1"/>
    <col min="2562" max="2566" width="4.7109375" style="1" customWidth="1"/>
    <col min="2567" max="2568" width="7.7109375" style="1" customWidth="1"/>
    <col min="2569" max="2569" width="11.28515625" style="1" customWidth="1"/>
    <col min="2570" max="2570" width="9.85546875" style="1" customWidth="1"/>
    <col min="2571" max="2571" width="10" style="1" customWidth="1"/>
    <col min="2572" max="2572" width="8.7109375" style="1" customWidth="1"/>
    <col min="2573" max="2573" width="13.5703125" style="1" customWidth="1"/>
    <col min="2574" max="2574" width="13.28515625" style="1" customWidth="1"/>
    <col min="2575" max="2576" width="12.5703125" style="1" customWidth="1"/>
    <col min="2577" max="2577" width="7.85546875" style="1" customWidth="1"/>
    <col min="2578" max="2578" width="13.5703125" style="1" customWidth="1"/>
    <col min="2579" max="2579" width="8.85546875" style="1" customWidth="1"/>
    <col min="2580" max="2811" width="9.140625" style="1"/>
    <col min="2812" max="2815" width="0" style="1" hidden="1" customWidth="1"/>
    <col min="2816" max="2816" width="4.5703125" style="1" customWidth="1"/>
    <col min="2817" max="2817" width="5.7109375" style="1" customWidth="1"/>
    <col min="2818" max="2822" width="4.7109375" style="1" customWidth="1"/>
    <col min="2823" max="2824" width="7.7109375" style="1" customWidth="1"/>
    <col min="2825" max="2825" width="11.28515625" style="1" customWidth="1"/>
    <col min="2826" max="2826" width="9.85546875" style="1" customWidth="1"/>
    <col min="2827" max="2827" width="10" style="1" customWidth="1"/>
    <col min="2828" max="2828" width="8.7109375" style="1" customWidth="1"/>
    <col min="2829" max="2829" width="13.5703125" style="1" customWidth="1"/>
    <col min="2830" max="2830" width="13.28515625" style="1" customWidth="1"/>
    <col min="2831" max="2832" width="12.5703125" style="1" customWidth="1"/>
    <col min="2833" max="2833" width="7.85546875" style="1" customWidth="1"/>
    <col min="2834" max="2834" width="13.5703125" style="1" customWidth="1"/>
    <col min="2835" max="2835" width="8.85546875" style="1" customWidth="1"/>
    <col min="2836" max="3067" width="9.140625" style="1"/>
    <col min="3068" max="3071" width="0" style="1" hidden="1" customWidth="1"/>
    <col min="3072" max="3072" width="4.5703125" style="1" customWidth="1"/>
    <col min="3073" max="3073" width="5.7109375" style="1" customWidth="1"/>
    <col min="3074" max="3078" width="4.7109375" style="1" customWidth="1"/>
    <col min="3079" max="3080" width="7.7109375" style="1" customWidth="1"/>
    <col min="3081" max="3081" width="11.28515625" style="1" customWidth="1"/>
    <col min="3082" max="3082" width="9.85546875" style="1" customWidth="1"/>
    <col min="3083" max="3083" width="10" style="1" customWidth="1"/>
    <col min="3084" max="3084" width="8.7109375" style="1" customWidth="1"/>
    <col min="3085" max="3085" width="13.5703125" style="1" customWidth="1"/>
    <col min="3086" max="3086" width="13.28515625" style="1" customWidth="1"/>
    <col min="3087" max="3088" width="12.5703125" style="1" customWidth="1"/>
    <col min="3089" max="3089" width="7.85546875" style="1" customWidth="1"/>
    <col min="3090" max="3090" width="13.5703125" style="1" customWidth="1"/>
    <col min="3091" max="3091" width="8.85546875" style="1" customWidth="1"/>
    <col min="3092" max="3323" width="9.140625" style="1"/>
    <col min="3324" max="3327" width="0" style="1" hidden="1" customWidth="1"/>
    <col min="3328" max="3328" width="4.5703125" style="1" customWidth="1"/>
    <col min="3329" max="3329" width="5.7109375" style="1" customWidth="1"/>
    <col min="3330" max="3334" width="4.7109375" style="1" customWidth="1"/>
    <col min="3335" max="3336" width="7.7109375" style="1" customWidth="1"/>
    <col min="3337" max="3337" width="11.28515625" style="1" customWidth="1"/>
    <col min="3338" max="3338" width="9.85546875" style="1" customWidth="1"/>
    <col min="3339" max="3339" width="10" style="1" customWidth="1"/>
    <col min="3340" max="3340" width="8.7109375" style="1" customWidth="1"/>
    <col min="3341" max="3341" width="13.5703125" style="1" customWidth="1"/>
    <col min="3342" max="3342" width="13.28515625" style="1" customWidth="1"/>
    <col min="3343" max="3344" width="12.5703125" style="1" customWidth="1"/>
    <col min="3345" max="3345" width="7.85546875" style="1" customWidth="1"/>
    <col min="3346" max="3346" width="13.5703125" style="1" customWidth="1"/>
    <col min="3347" max="3347" width="8.85546875" style="1" customWidth="1"/>
    <col min="3348" max="3579" width="9.140625" style="1"/>
    <col min="3580" max="3583" width="0" style="1" hidden="1" customWidth="1"/>
    <col min="3584" max="3584" width="4.5703125" style="1" customWidth="1"/>
    <col min="3585" max="3585" width="5.7109375" style="1" customWidth="1"/>
    <col min="3586" max="3590" width="4.7109375" style="1" customWidth="1"/>
    <col min="3591" max="3592" width="7.7109375" style="1" customWidth="1"/>
    <col min="3593" max="3593" width="11.28515625" style="1" customWidth="1"/>
    <col min="3594" max="3594" width="9.85546875" style="1" customWidth="1"/>
    <col min="3595" max="3595" width="10" style="1" customWidth="1"/>
    <col min="3596" max="3596" width="8.7109375" style="1" customWidth="1"/>
    <col min="3597" max="3597" width="13.5703125" style="1" customWidth="1"/>
    <col min="3598" max="3598" width="13.28515625" style="1" customWidth="1"/>
    <col min="3599" max="3600" width="12.5703125" style="1" customWidth="1"/>
    <col min="3601" max="3601" width="7.85546875" style="1" customWidth="1"/>
    <col min="3602" max="3602" width="13.5703125" style="1" customWidth="1"/>
    <col min="3603" max="3603" width="8.85546875" style="1" customWidth="1"/>
    <col min="3604" max="3835" width="9.140625" style="1"/>
    <col min="3836" max="3839" width="0" style="1" hidden="1" customWidth="1"/>
    <col min="3840" max="3840" width="4.5703125" style="1" customWidth="1"/>
    <col min="3841" max="3841" width="5.7109375" style="1" customWidth="1"/>
    <col min="3842" max="3846" width="4.7109375" style="1" customWidth="1"/>
    <col min="3847" max="3848" width="7.7109375" style="1" customWidth="1"/>
    <col min="3849" max="3849" width="11.28515625" style="1" customWidth="1"/>
    <col min="3850" max="3850" width="9.85546875" style="1" customWidth="1"/>
    <col min="3851" max="3851" width="10" style="1" customWidth="1"/>
    <col min="3852" max="3852" width="8.7109375" style="1" customWidth="1"/>
    <col min="3853" max="3853" width="13.5703125" style="1" customWidth="1"/>
    <col min="3854" max="3854" width="13.28515625" style="1" customWidth="1"/>
    <col min="3855" max="3856" width="12.5703125" style="1" customWidth="1"/>
    <col min="3857" max="3857" width="7.85546875" style="1" customWidth="1"/>
    <col min="3858" max="3858" width="13.5703125" style="1" customWidth="1"/>
    <col min="3859" max="3859" width="8.85546875" style="1" customWidth="1"/>
    <col min="3860" max="4091" width="9.140625" style="1"/>
    <col min="4092" max="4095" width="0" style="1" hidden="1" customWidth="1"/>
    <col min="4096" max="4096" width="4.5703125" style="1" customWidth="1"/>
    <col min="4097" max="4097" width="5.7109375" style="1" customWidth="1"/>
    <col min="4098" max="4102" width="4.7109375" style="1" customWidth="1"/>
    <col min="4103" max="4104" width="7.7109375" style="1" customWidth="1"/>
    <col min="4105" max="4105" width="11.28515625" style="1" customWidth="1"/>
    <col min="4106" max="4106" width="9.85546875" style="1" customWidth="1"/>
    <col min="4107" max="4107" width="10" style="1" customWidth="1"/>
    <col min="4108" max="4108" width="8.7109375" style="1" customWidth="1"/>
    <col min="4109" max="4109" width="13.5703125" style="1" customWidth="1"/>
    <col min="4110" max="4110" width="13.28515625" style="1" customWidth="1"/>
    <col min="4111" max="4112" width="12.5703125" style="1" customWidth="1"/>
    <col min="4113" max="4113" width="7.85546875" style="1" customWidth="1"/>
    <col min="4114" max="4114" width="13.5703125" style="1" customWidth="1"/>
    <col min="4115" max="4115" width="8.85546875" style="1" customWidth="1"/>
    <col min="4116" max="4347" width="9.140625" style="1"/>
    <col min="4348" max="4351" width="0" style="1" hidden="1" customWidth="1"/>
    <col min="4352" max="4352" width="4.5703125" style="1" customWidth="1"/>
    <col min="4353" max="4353" width="5.7109375" style="1" customWidth="1"/>
    <col min="4354" max="4358" width="4.7109375" style="1" customWidth="1"/>
    <col min="4359" max="4360" width="7.7109375" style="1" customWidth="1"/>
    <col min="4361" max="4361" width="11.28515625" style="1" customWidth="1"/>
    <col min="4362" max="4362" width="9.85546875" style="1" customWidth="1"/>
    <col min="4363" max="4363" width="10" style="1" customWidth="1"/>
    <col min="4364" max="4364" width="8.7109375" style="1" customWidth="1"/>
    <col min="4365" max="4365" width="13.5703125" style="1" customWidth="1"/>
    <col min="4366" max="4366" width="13.28515625" style="1" customWidth="1"/>
    <col min="4367" max="4368" width="12.5703125" style="1" customWidth="1"/>
    <col min="4369" max="4369" width="7.85546875" style="1" customWidth="1"/>
    <col min="4370" max="4370" width="13.5703125" style="1" customWidth="1"/>
    <col min="4371" max="4371" width="8.85546875" style="1" customWidth="1"/>
    <col min="4372" max="4603" width="9.140625" style="1"/>
    <col min="4604" max="4607" width="0" style="1" hidden="1" customWidth="1"/>
    <col min="4608" max="4608" width="4.5703125" style="1" customWidth="1"/>
    <col min="4609" max="4609" width="5.7109375" style="1" customWidth="1"/>
    <col min="4610" max="4614" width="4.7109375" style="1" customWidth="1"/>
    <col min="4615" max="4616" width="7.7109375" style="1" customWidth="1"/>
    <col min="4617" max="4617" width="11.28515625" style="1" customWidth="1"/>
    <col min="4618" max="4618" width="9.85546875" style="1" customWidth="1"/>
    <col min="4619" max="4619" width="10" style="1" customWidth="1"/>
    <col min="4620" max="4620" width="8.7109375" style="1" customWidth="1"/>
    <col min="4621" max="4621" width="13.5703125" style="1" customWidth="1"/>
    <col min="4622" max="4622" width="13.28515625" style="1" customWidth="1"/>
    <col min="4623" max="4624" width="12.5703125" style="1" customWidth="1"/>
    <col min="4625" max="4625" width="7.85546875" style="1" customWidth="1"/>
    <col min="4626" max="4626" width="13.5703125" style="1" customWidth="1"/>
    <col min="4627" max="4627" width="8.85546875" style="1" customWidth="1"/>
    <col min="4628" max="4859" width="9.140625" style="1"/>
    <col min="4860" max="4863" width="0" style="1" hidden="1" customWidth="1"/>
    <col min="4864" max="4864" width="4.5703125" style="1" customWidth="1"/>
    <col min="4865" max="4865" width="5.7109375" style="1" customWidth="1"/>
    <col min="4866" max="4870" width="4.7109375" style="1" customWidth="1"/>
    <col min="4871" max="4872" width="7.7109375" style="1" customWidth="1"/>
    <col min="4873" max="4873" width="11.28515625" style="1" customWidth="1"/>
    <col min="4874" max="4874" width="9.85546875" style="1" customWidth="1"/>
    <col min="4875" max="4875" width="10" style="1" customWidth="1"/>
    <col min="4876" max="4876" width="8.7109375" style="1" customWidth="1"/>
    <col min="4877" max="4877" width="13.5703125" style="1" customWidth="1"/>
    <col min="4878" max="4878" width="13.28515625" style="1" customWidth="1"/>
    <col min="4879" max="4880" width="12.5703125" style="1" customWidth="1"/>
    <col min="4881" max="4881" width="7.85546875" style="1" customWidth="1"/>
    <col min="4882" max="4882" width="13.5703125" style="1" customWidth="1"/>
    <col min="4883" max="4883" width="8.85546875" style="1" customWidth="1"/>
    <col min="4884" max="5115" width="9.140625" style="1"/>
    <col min="5116" max="5119" width="0" style="1" hidden="1" customWidth="1"/>
    <col min="5120" max="5120" width="4.5703125" style="1" customWidth="1"/>
    <col min="5121" max="5121" width="5.7109375" style="1" customWidth="1"/>
    <col min="5122" max="5126" width="4.7109375" style="1" customWidth="1"/>
    <col min="5127" max="5128" width="7.7109375" style="1" customWidth="1"/>
    <col min="5129" max="5129" width="11.28515625" style="1" customWidth="1"/>
    <col min="5130" max="5130" width="9.85546875" style="1" customWidth="1"/>
    <col min="5131" max="5131" width="10" style="1" customWidth="1"/>
    <col min="5132" max="5132" width="8.7109375" style="1" customWidth="1"/>
    <col min="5133" max="5133" width="13.5703125" style="1" customWidth="1"/>
    <col min="5134" max="5134" width="13.28515625" style="1" customWidth="1"/>
    <col min="5135" max="5136" width="12.5703125" style="1" customWidth="1"/>
    <col min="5137" max="5137" width="7.85546875" style="1" customWidth="1"/>
    <col min="5138" max="5138" width="13.5703125" style="1" customWidth="1"/>
    <col min="5139" max="5139" width="8.85546875" style="1" customWidth="1"/>
    <col min="5140" max="5371" width="9.140625" style="1"/>
    <col min="5372" max="5375" width="0" style="1" hidden="1" customWidth="1"/>
    <col min="5376" max="5376" width="4.5703125" style="1" customWidth="1"/>
    <col min="5377" max="5377" width="5.7109375" style="1" customWidth="1"/>
    <col min="5378" max="5382" width="4.7109375" style="1" customWidth="1"/>
    <col min="5383" max="5384" width="7.7109375" style="1" customWidth="1"/>
    <col min="5385" max="5385" width="11.28515625" style="1" customWidth="1"/>
    <col min="5386" max="5386" width="9.85546875" style="1" customWidth="1"/>
    <col min="5387" max="5387" width="10" style="1" customWidth="1"/>
    <col min="5388" max="5388" width="8.7109375" style="1" customWidth="1"/>
    <col min="5389" max="5389" width="13.5703125" style="1" customWidth="1"/>
    <col min="5390" max="5390" width="13.28515625" style="1" customWidth="1"/>
    <col min="5391" max="5392" width="12.5703125" style="1" customWidth="1"/>
    <col min="5393" max="5393" width="7.85546875" style="1" customWidth="1"/>
    <col min="5394" max="5394" width="13.5703125" style="1" customWidth="1"/>
    <col min="5395" max="5395" width="8.85546875" style="1" customWidth="1"/>
    <col min="5396" max="5627" width="9.140625" style="1"/>
    <col min="5628" max="5631" width="0" style="1" hidden="1" customWidth="1"/>
    <col min="5632" max="5632" width="4.5703125" style="1" customWidth="1"/>
    <col min="5633" max="5633" width="5.7109375" style="1" customWidth="1"/>
    <col min="5634" max="5638" width="4.7109375" style="1" customWidth="1"/>
    <col min="5639" max="5640" width="7.7109375" style="1" customWidth="1"/>
    <col min="5641" max="5641" width="11.28515625" style="1" customWidth="1"/>
    <col min="5642" max="5642" width="9.85546875" style="1" customWidth="1"/>
    <col min="5643" max="5643" width="10" style="1" customWidth="1"/>
    <col min="5644" max="5644" width="8.7109375" style="1" customWidth="1"/>
    <col min="5645" max="5645" width="13.5703125" style="1" customWidth="1"/>
    <col min="5646" max="5646" width="13.28515625" style="1" customWidth="1"/>
    <col min="5647" max="5648" width="12.5703125" style="1" customWidth="1"/>
    <col min="5649" max="5649" width="7.85546875" style="1" customWidth="1"/>
    <col min="5650" max="5650" width="13.5703125" style="1" customWidth="1"/>
    <col min="5651" max="5651" width="8.85546875" style="1" customWidth="1"/>
    <col min="5652" max="5883" width="9.140625" style="1"/>
    <col min="5884" max="5887" width="0" style="1" hidden="1" customWidth="1"/>
    <col min="5888" max="5888" width="4.5703125" style="1" customWidth="1"/>
    <col min="5889" max="5889" width="5.7109375" style="1" customWidth="1"/>
    <col min="5890" max="5894" width="4.7109375" style="1" customWidth="1"/>
    <col min="5895" max="5896" width="7.7109375" style="1" customWidth="1"/>
    <col min="5897" max="5897" width="11.28515625" style="1" customWidth="1"/>
    <col min="5898" max="5898" width="9.85546875" style="1" customWidth="1"/>
    <col min="5899" max="5899" width="10" style="1" customWidth="1"/>
    <col min="5900" max="5900" width="8.7109375" style="1" customWidth="1"/>
    <col min="5901" max="5901" width="13.5703125" style="1" customWidth="1"/>
    <col min="5902" max="5902" width="13.28515625" style="1" customWidth="1"/>
    <col min="5903" max="5904" width="12.5703125" style="1" customWidth="1"/>
    <col min="5905" max="5905" width="7.85546875" style="1" customWidth="1"/>
    <col min="5906" max="5906" width="13.5703125" style="1" customWidth="1"/>
    <col min="5907" max="5907" width="8.85546875" style="1" customWidth="1"/>
    <col min="5908" max="6139" width="9.140625" style="1"/>
    <col min="6140" max="6143" width="0" style="1" hidden="1" customWidth="1"/>
    <col min="6144" max="6144" width="4.5703125" style="1" customWidth="1"/>
    <col min="6145" max="6145" width="5.7109375" style="1" customWidth="1"/>
    <col min="6146" max="6150" width="4.7109375" style="1" customWidth="1"/>
    <col min="6151" max="6152" width="7.7109375" style="1" customWidth="1"/>
    <col min="6153" max="6153" width="11.28515625" style="1" customWidth="1"/>
    <col min="6154" max="6154" width="9.85546875" style="1" customWidth="1"/>
    <col min="6155" max="6155" width="10" style="1" customWidth="1"/>
    <col min="6156" max="6156" width="8.7109375" style="1" customWidth="1"/>
    <col min="6157" max="6157" width="13.5703125" style="1" customWidth="1"/>
    <col min="6158" max="6158" width="13.28515625" style="1" customWidth="1"/>
    <col min="6159" max="6160" width="12.5703125" style="1" customWidth="1"/>
    <col min="6161" max="6161" width="7.85546875" style="1" customWidth="1"/>
    <col min="6162" max="6162" width="13.5703125" style="1" customWidth="1"/>
    <col min="6163" max="6163" width="8.85546875" style="1" customWidth="1"/>
    <col min="6164" max="6395" width="9.140625" style="1"/>
    <col min="6396" max="6399" width="0" style="1" hidden="1" customWidth="1"/>
    <col min="6400" max="6400" width="4.5703125" style="1" customWidth="1"/>
    <col min="6401" max="6401" width="5.7109375" style="1" customWidth="1"/>
    <col min="6402" max="6406" width="4.7109375" style="1" customWidth="1"/>
    <col min="6407" max="6408" width="7.7109375" style="1" customWidth="1"/>
    <col min="6409" max="6409" width="11.28515625" style="1" customWidth="1"/>
    <col min="6410" max="6410" width="9.85546875" style="1" customWidth="1"/>
    <col min="6411" max="6411" width="10" style="1" customWidth="1"/>
    <col min="6412" max="6412" width="8.7109375" style="1" customWidth="1"/>
    <col min="6413" max="6413" width="13.5703125" style="1" customWidth="1"/>
    <col min="6414" max="6414" width="13.28515625" style="1" customWidth="1"/>
    <col min="6415" max="6416" width="12.5703125" style="1" customWidth="1"/>
    <col min="6417" max="6417" width="7.85546875" style="1" customWidth="1"/>
    <col min="6418" max="6418" width="13.5703125" style="1" customWidth="1"/>
    <col min="6419" max="6419" width="8.85546875" style="1" customWidth="1"/>
    <col min="6420" max="6651" width="9.140625" style="1"/>
    <col min="6652" max="6655" width="0" style="1" hidden="1" customWidth="1"/>
    <col min="6656" max="6656" width="4.5703125" style="1" customWidth="1"/>
    <col min="6657" max="6657" width="5.7109375" style="1" customWidth="1"/>
    <col min="6658" max="6662" width="4.7109375" style="1" customWidth="1"/>
    <col min="6663" max="6664" width="7.7109375" style="1" customWidth="1"/>
    <col min="6665" max="6665" width="11.28515625" style="1" customWidth="1"/>
    <col min="6666" max="6666" width="9.85546875" style="1" customWidth="1"/>
    <col min="6667" max="6667" width="10" style="1" customWidth="1"/>
    <col min="6668" max="6668" width="8.7109375" style="1" customWidth="1"/>
    <col min="6669" max="6669" width="13.5703125" style="1" customWidth="1"/>
    <col min="6670" max="6670" width="13.28515625" style="1" customWidth="1"/>
    <col min="6671" max="6672" width="12.5703125" style="1" customWidth="1"/>
    <col min="6673" max="6673" width="7.85546875" style="1" customWidth="1"/>
    <col min="6674" max="6674" width="13.5703125" style="1" customWidth="1"/>
    <col min="6675" max="6675" width="8.85546875" style="1" customWidth="1"/>
    <col min="6676" max="6907" width="9.140625" style="1"/>
    <col min="6908" max="6911" width="0" style="1" hidden="1" customWidth="1"/>
    <col min="6912" max="6912" width="4.5703125" style="1" customWidth="1"/>
    <col min="6913" max="6913" width="5.7109375" style="1" customWidth="1"/>
    <col min="6914" max="6918" width="4.7109375" style="1" customWidth="1"/>
    <col min="6919" max="6920" width="7.7109375" style="1" customWidth="1"/>
    <col min="6921" max="6921" width="11.28515625" style="1" customWidth="1"/>
    <col min="6922" max="6922" width="9.85546875" style="1" customWidth="1"/>
    <col min="6923" max="6923" width="10" style="1" customWidth="1"/>
    <col min="6924" max="6924" width="8.7109375" style="1" customWidth="1"/>
    <col min="6925" max="6925" width="13.5703125" style="1" customWidth="1"/>
    <col min="6926" max="6926" width="13.28515625" style="1" customWidth="1"/>
    <col min="6927" max="6928" width="12.5703125" style="1" customWidth="1"/>
    <col min="6929" max="6929" width="7.85546875" style="1" customWidth="1"/>
    <col min="6930" max="6930" width="13.5703125" style="1" customWidth="1"/>
    <col min="6931" max="6931" width="8.85546875" style="1" customWidth="1"/>
    <col min="6932" max="7163" width="9.140625" style="1"/>
    <col min="7164" max="7167" width="0" style="1" hidden="1" customWidth="1"/>
    <col min="7168" max="7168" width="4.5703125" style="1" customWidth="1"/>
    <col min="7169" max="7169" width="5.7109375" style="1" customWidth="1"/>
    <col min="7170" max="7174" width="4.7109375" style="1" customWidth="1"/>
    <col min="7175" max="7176" width="7.7109375" style="1" customWidth="1"/>
    <col min="7177" max="7177" width="11.28515625" style="1" customWidth="1"/>
    <col min="7178" max="7178" width="9.85546875" style="1" customWidth="1"/>
    <col min="7179" max="7179" width="10" style="1" customWidth="1"/>
    <col min="7180" max="7180" width="8.7109375" style="1" customWidth="1"/>
    <col min="7181" max="7181" width="13.5703125" style="1" customWidth="1"/>
    <col min="7182" max="7182" width="13.28515625" style="1" customWidth="1"/>
    <col min="7183" max="7184" width="12.5703125" style="1" customWidth="1"/>
    <col min="7185" max="7185" width="7.85546875" style="1" customWidth="1"/>
    <col min="7186" max="7186" width="13.5703125" style="1" customWidth="1"/>
    <col min="7187" max="7187" width="8.85546875" style="1" customWidth="1"/>
    <col min="7188" max="7419" width="9.140625" style="1"/>
    <col min="7420" max="7423" width="0" style="1" hidden="1" customWidth="1"/>
    <col min="7424" max="7424" width="4.5703125" style="1" customWidth="1"/>
    <col min="7425" max="7425" width="5.7109375" style="1" customWidth="1"/>
    <col min="7426" max="7430" width="4.7109375" style="1" customWidth="1"/>
    <col min="7431" max="7432" width="7.7109375" style="1" customWidth="1"/>
    <col min="7433" max="7433" width="11.28515625" style="1" customWidth="1"/>
    <col min="7434" max="7434" width="9.85546875" style="1" customWidth="1"/>
    <col min="7435" max="7435" width="10" style="1" customWidth="1"/>
    <col min="7436" max="7436" width="8.7109375" style="1" customWidth="1"/>
    <col min="7437" max="7437" width="13.5703125" style="1" customWidth="1"/>
    <col min="7438" max="7438" width="13.28515625" style="1" customWidth="1"/>
    <col min="7439" max="7440" width="12.5703125" style="1" customWidth="1"/>
    <col min="7441" max="7441" width="7.85546875" style="1" customWidth="1"/>
    <col min="7442" max="7442" width="13.5703125" style="1" customWidth="1"/>
    <col min="7443" max="7443" width="8.85546875" style="1" customWidth="1"/>
    <col min="7444" max="7675" width="9.140625" style="1"/>
    <col min="7676" max="7679" width="0" style="1" hidden="1" customWidth="1"/>
    <col min="7680" max="7680" width="4.5703125" style="1" customWidth="1"/>
    <col min="7681" max="7681" width="5.7109375" style="1" customWidth="1"/>
    <col min="7682" max="7686" width="4.7109375" style="1" customWidth="1"/>
    <col min="7687" max="7688" width="7.7109375" style="1" customWidth="1"/>
    <col min="7689" max="7689" width="11.28515625" style="1" customWidth="1"/>
    <col min="7690" max="7690" width="9.85546875" style="1" customWidth="1"/>
    <col min="7691" max="7691" width="10" style="1" customWidth="1"/>
    <col min="7692" max="7692" width="8.7109375" style="1" customWidth="1"/>
    <col min="7693" max="7693" width="13.5703125" style="1" customWidth="1"/>
    <col min="7694" max="7694" width="13.28515625" style="1" customWidth="1"/>
    <col min="7695" max="7696" width="12.5703125" style="1" customWidth="1"/>
    <col min="7697" max="7697" width="7.85546875" style="1" customWidth="1"/>
    <col min="7698" max="7698" width="13.5703125" style="1" customWidth="1"/>
    <col min="7699" max="7699" width="8.85546875" style="1" customWidth="1"/>
    <col min="7700" max="7931" width="9.140625" style="1"/>
    <col min="7932" max="7935" width="0" style="1" hidden="1" customWidth="1"/>
    <col min="7936" max="7936" width="4.5703125" style="1" customWidth="1"/>
    <col min="7937" max="7937" width="5.7109375" style="1" customWidth="1"/>
    <col min="7938" max="7942" width="4.7109375" style="1" customWidth="1"/>
    <col min="7943" max="7944" width="7.7109375" style="1" customWidth="1"/>
    <col min="7945" max="7945" width="11.28515625" style="1" customWidth="1"/>
    <col min="7946" max="7946" width="9.85546875" style="1" customWidth="1"/>
    <col min="7947" max="7947" width="10" style="1" customWidth="1"/>
    <col min="7948" max="7948" width="8.7109375" style="1" customWidth="1"/>
    <col min="7949" max="7949" width="13.5703125" style="1" customWidth="1"/>
    <col min="7950" max="7950" width="13.28515625" style="1" customWidth="1"/>
    <col min="7951" max="7952" width="12.5703125" style="1" customWidth="1"/>
    <col min="7953" max="7953" width="7.85546875" style="1" customWidth="1"/>
    <col min="7954" max="7954" width="13.5703125" style="1" customWidth="1"/>
    <col min="7955" max="7955" width="8.85546875" style="1" customWidth="1"/>
    <col min="7956" max="8187" width="9.140625" style="1"/>
    <col min="8188" max="8191" width="0" style="1" hidden="1" customWidth="1"/>
    <col min="8192" max="8192" width="4.5703125" style="1" customWidth="1"/>
    <col min="8193" max="8193" width="5.7109375" style="1" customWidth="1"/>
    <col min="8194" max="8198" width="4.7109375" style="1" customWidth="1"/>
    <col min="8199" max="8200" width="7.7109375" style="1" customWidth="1"/>
    <col min="8201" max="8201" width="11.28515625" style="1" customWidth="1"/>
    <col min="8202" max="8202" width="9.85546875" style="1" customWidth="1"/>
    <col min="8203" max="8203" width="10" style="1" customWidth="1"/>
    <col min="8204" max="8204" width="8.7109375" style="1" customWidth="1"/>
    <col min="8205" max="8205" width="13.5703125" style="1" customWidth="1"/>
    <col min="8206" max="8206" width="13.28515625" style="1" customWidth="1"/>
    <col min="8207" max="8208" width="12.5703125" style="1" customWidth="1"/>
    <col min="8209" max="8209" width="7.85546875" style="1" customWidth="1"/>
    <col min="8210" max="8210" width="13.5703125" style="1" customWidth="1"/>
    <col min="8211" max="8211" width="8.85546875" style="1" customWidth="1"/>
    <col min="8212" max="8443" width="9.140625" style="1"/>
    <col min="8444" max="8447" width="0" style="1" hidden="1" customWidth="1"/>
    <col min="8448" max="8448" width="4.5703125" style="1" customWidth="1"/>
    <col min="8449" max="8449" width="5.7109375" style="1" customWidth="1"/>
    <col min="8450" max="8454" width="4.7109375" style="1" customWidth="1"/>
    <col min="8455" max="8456" width="7.7109375" style="1" customWidth="1"/>
    <col min="8457" max="8457" width="11.28515625" style="1" customWidth="1"/>
    <col min="8458" max="8458" width="9.85546875" style="1" customWidth="1"/>
    <col min="8459" max="8459" width="10" style="1" customWidth="1"/>
    <col min="8460" max="8460" width="8.7109375" style="1" customWidth="1"/>
    <col min="8461" max="8461" width="13.5703125" style="1" customWidth="1"/>
    <col min="8462" max="8462" width="13.28515625" style="1" customWidth="1"/>
    <col min="8463" max="8464" width="12.5703125" style="1" customWidth="1"/>
    <col min="8465" max="8465" width="7.85546875" style="1" customWidth="1"/>
    <col min="8466" max="8466" width="13.5703125" style="1" customWidth="1"/>
    <col min="8467" max="8467" width="8.85546875" style="1" customWidth="1"/>
    <col min="8468" max="8699" width="9.140625" style="1"/>
    <col min="8700" max="8703" width="0" style="1" hidden="1" customWidth="1"/>
    <col min="8704" max="8704" width="4.5703125" style="1" customWidth="1"/>
    <col min="8705" max="8705" width="5.7109375" style="1" customWidth="1"/>
    <col min="8706" max="8710" width="4.7109375" style="1" customWidth="1"/>
    <col min="8711" max="8712" width="7.7109375" style="1" customWidth="1"/>
    <col min="8713" max="8713" width="11.28515625" style="1" customWidth="1"/>
    <col min="8714" max="8714" width="9.85546875" style="1" customWidth="1"/>
    <col min="8715" max="8715" width="10" style="1" customWidth="1"/>
    <col min="8716" max="8716" width="8.7109375" style="1" customWidth="1"/>
    <col min="8717" max="8717" width="13.5703125" style="1" customWidth="1"/>
    <col min="8718" max="8718" width="13.28515625" style="1" customWidth="1"/>
    <col min="8719" max="8720" width="12.5703125" style="1" customWidth="1"/>
    <col min="8721" max="8721" width="7.85546875" style="1" customWidth="1"/>
    <col min="8722" max="8722" width="13.5703125" style="1" customWidth="1"/>
    <col min="8723" max="8723" width="8.85546875" style="1" customWidth="1"/>
    <col min="8724" max="8955" width="9.140625" style="1"/>
    <col min="8956" max="8959" width="0" style="1" hidden="1" customWidth="1"/>
    <col min="8960" max="8960" width="4.5703125" style="1" customWidth="1"/>
    <col min="8961" max="8961" width="5.7109375" style="1" customWidth="1"/>
    <col min="8962" max="8966" width="4.7109375" style="1" customWidth="1"/>
    <col min="8967" max="8968" width="7.7109375" style="1" customWidth="1"/>
    <col min="8969" max="8969" width="11.28515625" style="1" customWidth="1"/>
    <col min="8970" max="8970" width="9.85546875" style="1" customWidth="1"/>
    <col min="8971" max="8971" width="10" style="1" customWidth="1"/>
    <col min="8972" max="8972" width="8.7109375" style="1" customWidth="1"/>
    <col min="8973" max="8973" width="13.5703125" style="1" customWidth="1"/>
    <col min="8974" max="8974" width="13.28515625" style="1" customWidth="1"/>
    <col min="8975" max="8976" width="12.5703125" style="1" customWidth="1"/>
    <col min="8977" max="8977" width="7.85546875" style="1" customWidth="1"/>
    <col min="8978" max="8978" width="13.5703125" style="1" customWidth="1"/>
    <col min="8979" max="8979" width="8.85546875" style="1" customWidth="1"/>
    <col min="8980" max="9211" width="9.140625" style="1"/>
    <col min="9212" max="9215" width="0" style="1" hidden="1" customWidth="1"/>
    <col min="9216" max="9216" width="4.5703125" style="1" customWidth="1"/>
    <col min="9217" max="9217" width="5.7109375" style="1" customWidth="1"/>
    <col min="9218" max="9222" width="4.7109375" style="1" customWidth="1"/>
    <col min="9223" max="9224" width="7.7109375" style="1" customWidth="1"/>
    <col min="9225" max="9225" width="11.28515625" style="1" customWidth="1"/>
    <col min="9226" max="9226" width="9.85546875" style="1" customWidth="1"/>
    <col min="9227" max="9227" width="10" style="1" customWidth="1"/>
    <col min="9228" max="9228" width="8.7109375" style="1" customWidth="1"/>
    <col min="9229" max="9229" width="13.5703125" style="1" customWidth="1"/>
    <col min="9230" max="9230" width="13.28515625" style="1" customWidth="1"/>
    <col min="9231" max="9232" width="12.5703125" style="1" customWidth="1"/>
    <col min="9233" max="9233" width="7.85546875" style="1" customWidth="1"/>
    <col min="9234" max="9234" width="13.5703125" style="1" customWidth="1"/>
    <col min="9235" max="9235" width="8.85546875" style="1" customWidth="1"/>
    <col min="9236" max="9467" width="9.140625" style="1"/>
    <col min="9468" max="9471" width="0" style="1" hidden="1" customWidth="1"/>
    <col min="9472" max="9472" width="4.5703125" style="1" customWidth="1"/>
    <col min="9473" max="9473" width="5.7109375" style="1" customWidth="1"/>
    <col min="9474" max="9478" width="4.7109375" style="1" customWidth="1"/>
    <col min="9479" max="9480" width="7.7109375" style="1" customWidth="1"/>
    <col min="9481" max="9481" width="11.28515625" style="1" customWidth="1"/>
    <col min="9482" max="9482" width="9.85546875" style="1" customWidth="1"/>
    <col min="9483" max="9483" width="10" style="1" customWidth="1"/>
    <col min="9484" max="9484" width="8.7109375" style="1" customWidth="1"/>
    <col min="9485" max="9485" width="13.5703125" style="1" customWidth="1"/>
    <col min="9486" max="9486" width="13.28515625" style="1" customWidth="1"/>
    <col min="9487" max="9488" width="12.5703125" style="1" customWidth="1"/>
    <col min="9489" max="9489" width="7.85546875" style="1" customWidth="1"/>
    <col min="9490" max="9490" width="13.5703125" style="1" customWidth="1"/>
    <col min="9491" max="9491" width="8.85546875" style="1" customWidth="1"/>
    <col min="9492" max="9723" width="9.140625" style="1"/>
    <col min="9724" max="9727" width="0" style="1" hidden="1" customWidth="1"/>
    <col min="9728" max="9728" width="4.5703125" style="1" customWidth="1"/>
    <col min="9729" max="9729" width="5.7109375" style="1" customWidth="1"/>
    <col min="9730" max="9734" width="4.7109375" style="1" customWidth="1"/>
    <col min="9735" max="9736" width="7.7109375" style="1" customWidth="1"/>
    <col min="9737" max="9737" width="11.28515625" style="1" customWidth="1"/>
    <col min="9738" max="9738" width="9.85546875" style="1" customWidth="1"/>
    <col min="9739" max="9739" width="10" style="1" customWidth="1"/>
    <col min="9740" max="9740" width="8.7109375" style="1" customWidth="1"/>
    <col min="9741" max="9741" width="13.5703125" style="1" customWidth="1"/>
    <col min="9742" max="9742" width="13.28515625" style="1" customWidth="1"/>
    <col min="9743" max="9744" width="12.5703125" style="1" customWidth="1"/>
    <col min="9745" max="9745" width="7.85546875" style="1" customWidth="1"/>
    <col min="9746" max="9746" width="13.5703125" style="1" customWidth="1"/>
    <col min="9747" max="9747" width="8.85546875" style="1" customWidth="1"/>
    <col min="9748" max="9979" width="9.140625" style="1"/>
    <col min="9980" max="9983" width="0" style="1" hidden="1" customWidth="1"/>
    <col min="9984" max="9984" width="4.5703125" style="1" customWidth="1"/>
    <col min="9985" max="9985" width="5.7109375" style="1" customWidth="1"/>
    <col min="9986" max="9990" width="4.7109375" style="1" customWidth="1"/>
    <col min="9991" max="9992" width="7.7109375" style="1" customWidth="1"/>
    <col min="9993" max="9993" width="11.28515625" style="1" customWidth="1"/>
    <col min="9994" max="9994" width="9.85546875" style="1" customWidth="1"/>
    <col min="9995" max="9995" width="10" style="1" customWidth="1"/>
    <col min="9996" max="9996" width="8.7109375" style="1" customWidth="1"/>
    <col min="9997" max="9997" width="13.5703125" style="1" customWidth="1"/>
    <col min="9998" max="9998" width="13.28515625" style="1" customWidth="1"/>
    <col min="9999" max="10000" width="12.5703125" style="1" customWidth="1"/>
    <col min="10001" max="10001" width="7.85546875" style="1" customWidth="1"/>
    <col min="10002" max="10002" width="13.5703125" style="1" customWidth="1"/>
    <col min="10003" max="10003" width="8.85546875" style="1" customWidth="1"/>
    <col min="10004" max="10235" width="9.140625" style="1"/>
    <col min="10236" max="10239" width="0" style="1" hidden="1" customWidth="1"/>
    <col min="10240" max="10240" width="4.5703125" style="1" customWidth="1"/>
    <col min="10241" max="10241" width="5.7109375" style="1" customWidth="1"/>
    <col min="10242" max="10246" width="4.7109375" style="1" customWidth="1"/>
    <col min="10247" max="10248" width="7.7109375" style="1" customWidth="1"/>
    <col min="10249" max="10249" width="11.28515625" style="1" customWidth="1"/>
    <col min="10250" max="10250" width="9.85546875" style="1" customWidth="1"/>
    <col min="10251" max="10251" width="10" style="1" customWidth="1"/>
    <col min="10252" max="10252" width="8.7109375" style="1" customWidth="1"/>
    <col min="10253" max="10253" width="13.5703125" style="1" customWidth="1"/>
    <col min="10254" max="10254" width="13.28515625" style="1" customWidth="1"/>
    <col min="10255" max="10256" width="12.5703125" style="1" customWidth="1"/>
    <col min="10257" max="10257" width="7.85546875" style="1" customWidth="1"/>
    <col min="10258" max="10258" width="13.5703125" style="1" customWidth="1"/>
    <col min="10259" max="10259" width="8.85546875" style="1" customWidth="1"/>
    <col min="10260" max="10491" width="9.140625" style="1"/>
    <col min="10492" max="10495" width="0" style="1" hidden="1" customWidth="1"/>
    <col min="10496" max="10496" width="4.5703125" style="1" customWidth="1"/>
    <col min="10497" max="10497" width="5.7109375" style="1" customWidth="1"/>
    <col min="10498" max="10502" width="4.7109375" style="1" customWidth="1"/>
    <col min="10503" max="10504" width="7.7109375" style="1" customWidth="1"/>
    <col min="10505" max="10505" width="11.28515625" style="1" customWidth="1"/>
    <col min="10506" max="10506" width="9.85546875" style="1" customWidth="1"/>
    <col min="10507" max="10507" width="10" style="1" customWidth="1"/>
    <col min="10508" max="10508" width="8.7109375" style="1" customWidth="1"/>
    <col min="10509" max="10509" width="13.5703125" style="1" customWidth="1"/>
    <col min="10510" max="10510" width="13.28515625" style="1" customWidth="1"/>
    <col min="10511" max="10512" width="12.5703125" style="1" customWidth="1"/>
    <col min="10513" max="10513" width="7.85546875" style="1" customWidth="1"/>
    <col min="10514" max="10514" width="13.5703125" style="1" customWidth="1"/>
    <col min="10515" max="10515" width="8.85546875" style="1" customWidth="1"/>
    <col min="10516" max="10747" width="9.140625" style="1"/>
    <col min="10748" max="10751" width="0" style="1" hidden="1" customWidth="1"/>
    <col min="10752" max="10752" width="4.5703125" style="1" customWidth="1"/>
    <col min="10753" max="10753" width="5.7109375" style="1" customWidth="1"/>
    <col min="10754" max="10758" width="4.7109375" style="1" customWidth="1"/>
    <col min="10759" max="10760" width="7.7109375" style="1" customWidth="1"/>
    <col min="10761" max="10761" width="11.28515625" style="1" customWidth="1"/>
    <col min="10762" max="10762" width="9.85546875" style="1" customWidth="1"/>
    <col min="10763" max="10763" width="10" style="1" customWidth="1"/>
    <col min="10764" max="10764" width="8.7109375" style="1" customWidth="1"/>
    <col min="10765" max="10765" width="13.5703125" style="1" customWidth="1"/>
    <col min="10766" max="10766" width="13.28515625" style="1" customWidth="1"/>
    <col min="10767" max="10768" width="12.5703125" style="1" customWidth="1"/>
    <col min="10769" max="10769" width="7.85546875" style="1" customWidth="1"/>
    <col min="10770" max="10770" width="13.5703125" style="1" customWidth="1"/>
    <col min="10771" max="10771" width="8.85546875" style="1" customWidth="1"/>
    <col min="10772" max="11003" width="9.140625" style="1"/>
    <col min="11004" max="11007" width="0" style="1" hidden="1" customWidth="1"/>
    <col min="11008" max="11008" width="4.5703125" style="1" customWidth="1"/>
    <col min="11009" max="11009" width="5.7109375" style="1" customWidth="1"/>
    <col min="11010" max="11014" width="4.7109375" style="1" customWidth="1"/>
    <col min="11015" max="11016" width="7.7109375" style="1" customWidth="1"/>
    <col min="11017" max="11017" width="11.28515625" style="1" customWidth="1"/>
    <col min="11018" max="11018" width="9.85546875" style="1" customWidth="1"/>
    <col min="11019" max="11019" width="10" style="1" customWidth="1"/>
    <col min="11020" max="11020" width="8.7109375" style="1" customWidth="1"/>
    <col min="11021" max="11021" width="13.5703125" style="1" customWidth="1"/>
    <col min="11022" max="11022" width="13.28515625" style="1" customWidth="1"/>
    <col min="11023" max="11024" width="12.5703125" style="1" customWidth="1"/>
    <col min="11025" max="11025" width="7.85546875" style="1" customWidth="1"/>
    <col min="11026" max="11026" width="13.5703125" style="1" customWidth="1"/>
    <col min="11027" max="11027" width="8.85546875" style="1" customWidth="1"/>
    <col min="11028" max="11259" width="9.140625" style="1"/>
    <col min="11260" max="11263" width="0" style="1" hidden="1" customWidth="1"/>
    <col min="11264" max="11264" width="4.5703125" style="1" customWidth="1"/>
    <col min="11265" max="11265" width="5.7109375" style="1" customWidth="1"/>
    <col min="11266" max="11270" width="4.7109375" style="1" customWidth="1"/>
    <col min="11271" max="11272" width="7.7109375" style="1" customWidth="1"/>
    <col min="11273" max="11273" width="11.28515625" style="1" customWidth="1"/>
    <col min="11274" max="11274" width="9.85546875" style="1" customWidth="1"/>
    <col min="11275" max="11275" width="10" style="1" customWidth="1"/>
    <col min="11276" max="11276" width="8.7109375" style="1" customWidth="1"/>
    <col min="11277" max="11277" width="13.5703125" style="1" customWidth="1"/>
    <col min="11278" max="11278" width="13.28515625" style="1" customWidth="1"/>
    <col min="11279" max="11280" width="12.5703125" style="1" customWidth="1"/>
    <col min="11281" max="11281" width="7.85546875" style="1" customWidth="1"/>
    <col min="11282" max="11282" width="13.5703125" style="1" customWidth="1"/>
    <col min="11283" max="11283" width="8.85546875" style="1" customWidth="1"/>
    <col min="11284" max="11515" width="9.140625" style="1"/>
    <col min="11516" max="11519" width="0" style="1" hidden="1" customWidth="1"/>
    <col min="11520" max="11520" width="4.5703125" style="1" customWidth="1"/>
    <col min="11521" max="11521" width="5.7109375" style="1" customWidth="1"/>
    <col min="11522" max="11526" width="4.7109375" style="1" customWidth="1"/>
    <col min="11527" max="11528" width="7.7109375" style="1" customWidth="1"/>
    <col min="11529" max="11529" width="11.28515625" style="1" customWidth="1"/>
    <col min="11530" max="11530" width="9.85546875" style="1" customWidth="1"/>
    <col min="11531" max="11531" width="10" style="1" customWidth="1"/>
    <col min="11532" max="11532" width="8.7109375" style="1" customWidth="1"/>
    <col min="11533" max="11533" width="13.5703125" style="1" customWidth="1"/>
    <col min="11534" max="11534" width="13.28515625" style="1" customWidth="1"/>
    <col min="11535" max="11536" width="12.5703125" style="1" customWidth="1"/>
    <col min="11537" max="11537" width="7.85546875" style="1" customWidth="1"/>
    <col min="11538" max="11538" width="13.5703125" style="1" customWidth="1"/>
    <col min="11539" max="11539" width="8.85546875" style="1" customWidth="1"/>
    <col min="11540" max="11771" width="9.140625" style="1"/>
    <col min="11772" max="11775" width="0" style="1" hidden="1" customWidth="1"/>
    <col min="11776" max="11776" width="4.5703125" style="1" customWidth="1"/>
    <col min="11777" max="11777" width="5.7109375" style="1" customWidth="1"/>
    <col min="11778" max="11782" width="4.7109375" style="1" customWidth="1"/>
    <col min="11783" max="11784" width="7.7109375" style="1" customWidth="1"/>
    <col min="11785" max="11785" width="11.28515625" style="1" customWidth="1"/>
    <col min="11786" max="11786" width="9.85546875" style="1" customWidth="1"/>
    <col min="11787" max="11787" width="10" style="1" customWidth="1"/>
    <col min="11788" max="11788" width="8.7109375" style="1" customWidth="1"/>
    <col min="11789" max="11789" width="13.5703125" style="1" customWidth="1"/>
    <col min="11790" max="11790" width="13.28515625" style="1" customWidth="1"/>
    <col min="11791" max="11792" width="12.5703125" style="1" customWidth="1"/>
    <col min="11793" max="11793" width="7.85546875" style="1" customWidth="1"/>
    <col min="11794" max="11794" width="13.5703125" style="1" customWidth="1"/>
    <col min="11795" max="11795" width="8.85546875" style="1" customWidth="1"/>
    <col min="11796" max="12027" width="9.140625" style="1"/>
    <col min="12028" max="12031" width="0" style="1" hidden="1" customWidth="1"/>
    <col min="12032" max="12032" width="4.5703125" style="1" customWidth="1"/>
    <col min="12033" max="12033" width="5.7109375" style="1" customWidth="1"/>
    <col min="12034" max="12038" width="4.7109375" style="1" customWidth="1"/>
    <col min="12039" max="12040" width="7.7109375" style="1" customWidth="1"/>
    <col min="12041" max="12041" width="11.28515625" style="1" customWidth="1"/>
    <col min="12042" max="12042" width="9.85546875" style="1" customWidth="1"/>
    <col min="12043" max="12043" width="10" style="1" customWidth="1"/>
    <col min="12044" max="12044" width="8.7109375" style="1" customWidth="1"/>
    <col min="12045" max="12045" width="13.5703125" style="1" customWidth="1"/>
    <col min="12046" max="12046" width="13.28515625" style="1" customWidth="1"/>
    <col min="12047" max="12048" width="12.5703125" style="1" customWidth="1"/>
    <col min="12049" max="12049" width="7.85546875" style="1" customWidth="1"/>
    <col min="12050" max="12050" width="13.5703125" style="1" customWidth="1"/>
    <col min="12051" max="12051" width="8.85546875" style="1" customWidth="1"/>
    <col min="12052" max="12283" width="9.140625" style="1"/>
    <col min="12284" max="12287" width="0" style="1" hidden="1" customWidth="1"/>
    <col min="12288" max="12288" width="4.5703125" style="1" customWidth="1"/>
    <col min="12289" max="12289" width="5.7109375" style="1" customWidth="1"/>
    <col min="12290" max="12294" width="4.7109375" style="1" customWidth="1"/>
    <col min="12295" max="12296" width="7.7109375" style="1" customWidth="1"/>
    <col min="12297" max="12297" width="11.28515625" style="1" customWidth="1"/>
    <col min="12298" max="12298" width="9.85546875" style="1" customWidth="1"/>
    <col min="12299" max="12299" width="10" style="1" customWidth="1"/>
    <col min="12300" max="12300" width="8.7109375" style="1" customWidth="1"/>
    <col min="12301" max="12301" width="13.5703125" style="1" customWidth="1"/>
    <col min="12302" max="12302" width="13.28515625" style="1" customWidth="1"/>
    <col min="12303" max="12304" width="12.5703125" style="1" customWidth="1"/>
    <col min="12305" max="12305" width="7.85546875" style="1" customWidth="1"/>
    <col min="12306" max="12306" width="13.5703125" style="1" customWidth="1"/>
    <col min="12307" max="12307" width="8.85546875" style="1" customWidth="1"/>
    <col min="12308" max="12539" width="9.140625" style="1"/>
    <col min="12540" max="12543" width="0" style="1" hidden="1" customWidth="1"/>
    <col min="12544" max="12544" width="4.5703125" style="1" customWidth="1"/>
    <col min="12545" max="12545" width="5.7109375" style="1" customWidth="1"/>
    <col min="12546" max="12550" width="4.7109375" style="1" customWidth="1"/>
    <col min="12551" max="12552" width="7.7109375" style="1" customWidth="1"/>
    <col min="12553" max="12553" width="11.28515625" style="1" customWidth="1"/>
    <col min="12554" max="12554" width="9.85546875" style="1" customWidth="1"/>
    <col min="12555" max="12555" width="10" style="1" customWidth="1"/>
    <col min="12556" max="12556" width="8.7109375" style="1" customWidth="1"/>
    <col min="12557" max="12557" width="13.5703125" style="1" customWidth="1"/>
    <col min="12558" max="12558" width="13.28515625" style="1" customWidth="1"/>
    <col min="12559" max="12560" width="12.5703125" style="1" customWidth="1"/>
    <col min="12561" max="12561" width="7.85546875" style="1" customWidth="1"/>
    <col min="12562" max="12562" width="13.5703125" style="1" customWidth="1"/>
    <col min="12563" max="12563" width="8.85546875" style="1" customWidth="1"/>
    <col min="12564" max="12795" width="9.140625" style="1"/>
    <col min="12796" max="12799" width="0" style="1" hidden="1" customWidth="1"/>
    <col min="12800" max="12800" width="4.5703125" style="1" customWidth="1"/>
    <col min="12801" max="12801" width="5.7109375" style="1" customWidth="1"/>
    <col min="12802" max="12806" width="4.7109375" style="1" customWidth="1"/>
    <col min="12807" max="12808" width="7.7109375" style="1" customWidth="1"/>
    <col min="12809" max="12809" width="11.28515625" style="1" customWidth="1"/>
    <col min="12810" max="12810" width="9.85546875" style="1" customWidth="1"/>
    <col min="12811" max="12811" width="10" style="1" customWidth="1"/>
    <col min="12812" max="12812" width="8.7109375" style="1" customWidth="1"/>
    <col min="12813" max="12813" width="13.5703125" style="1" customWidth="1"/>
    <col min="12814" max="12814" width="13.28515625" style="1" customWidth="1"/>
    <col min="12815" max="12816" width="12.5703125" style="1" customWidth="1"/>
    <col min="12817" max="12817" width="7.85546875" style="1" customWidth="1"/>
    <col min="12818" max="12818" width="13.5703125" style="1" customWidth="1"/>
    <col min="12819" max="12819" width="8.85546875" style="1" customWidth="1"/>
    <col min="12820" max="13051" width="9.140625" style="1"/>
    <col min="13052" max="13055" width="0" style="1" hidden="1" customWidth="1"/>
    <col min="13056" max="13056" width="4.5703125" style="1" customWidth="1"/>
    <col min="13057" max="13057" width="5.7109375" style="1" customWidth="1"/>
    <col min="13058" max="13062" width="4.7109375" style="1" customWidth="1"/>
    <col min="13063" max="13064" width="7.7109375" style="1" customWidth="1"/>
    <col min="13065" max="13065" width="11.28515625" style="1" customWidth="1"/>
    <col min="13066" max="13066" width="9.85546875" style="1" customWidth="1"/>
    <col min="13067" max="13067" width="10" style="1" customWidth="1"/>
    <col min="13068" max="13068" width="8.7109375" style="1" customWidth="1"/>
    <col min="13069" max="13069" width="13.5703125" style="1" customWidth="1"/>
    <col min="13070" max="13070" width="13.28515625" style="1" customWidth="1"/>
    <col min="13071" max="13072" width="12.5703125" style="1" customWidth="1"/>
    <col min="13073" max="13073" width="7.85546875" style="1" customWidth="1"/>
    <col min="13074" max="13074" width="13.5703125" style="1" customWidth="1"/>
    <col min="13075" max="13075" width="8.85546875" style="1" customWidth="1"/>
    <col min="13076" max="13307" width="9.140625" style="1"/>
    <col min="13308" max="13311" width="0" style="1" hidden="1" customWidth="1"/>
    <col min="13312" max="13312" width="4.5703125" style="1" customWidth="1"/>
    <col min="13313" max="13313" width="5.7109375" style="1" customWidth="1"/>
    <col min="13314" max="13318" width="4.7109375" style="1" customWidth="1"/>
    <col min="13319" max="13320" width="7.7109375" style="1" customWidth="1"/>
    <col min="13321" max="13321" width="11.28515625" style="1" customWidth="1"/>
    <col min="13322" max="13322" width="9.85546875" style="1" customWidth="1"/>
    <col min="13323" max="13323" width="10" style="1" customWidth="1"/>
    <col min="13324" max="13324" width="8.7109375" style="1" customWidth="1"/>
    <col min="13325" max="13325" width="13.5703125" style="1" customWidth="1"/>
    <col min="13326" max="13326" width="13.28515625" style="1" customWidth="1"/>
    <col min="13327" max="13328" width="12.5703125" style="1" customWidth="1"/>
    <col min="13329" max="13329" width="7.85546875" style="1" customWidth="1"/>
    <col min="13330" max="13330" width="13.5703125" style="1" customWidth="1"/>
    <col min="13331" max="13331" width="8.85546875" style="1" customWidth="1"/>
    <col min="13332" max="13563" width="9.140625" style="1"/>
    <col min="13564" max="13567" width="0" style="1" hidden="1" customWidth="1"/>
    <col min="13568" max="13568" width="4.5703125" style="1" customWidth="1"/>
    <col min="13569" max="13569" width="5.7109375" style="1" customWidth="1"/>
    <col min="13570" max="13574" width="4.7109375" style="1" customWidth="1"/>
    <col min="13575" max="13576" width="7.7109375" style="1" customWidth="1"/>
    <col min="13577" max="13577" width="11.28515625" style="1" customWidth="1"/>
    <col min="13578" max="13578" width="9.85546875" style="1" customWidth="1"/>
    <col min="13579" max="13579" width="10" style="1" customWidth="1"/>
    <col min="13580" max="13580" width="8.7109375" style="1" customWidth="1"/>
    <col min="13581" max="13581" width="13.5703125" style="1" customWidth="1"/>
    <col min="13582" max="13582" width="13.28515625" style="1" customWidth="1"/>
    <col min="13583" max="13584" width="12.5703125" style="1" customWidth="1"/>
    <col min="13585" max="13585" width="7.85546875" style="1" customWidth="1"/>
    <col min="13586" max="13586" width="13.5703125" style="1" customWidth="1"/>
    <col min="13587" max="13587" width="8.85546875" style="1" customWidth="1"/>
    <col min="13588" max="13819" width="9.140625" style="1"/>
    <col min="13820" max="13823" width="0" style="1" hidden="1" customWidth="1"/>
    <col min="13824" max="13824" width="4.5703125" style="1" customWidth="1"/>
    <col min="13825" max="13825" width="5.7109375" style="1" customWidth="1"/>
    <col min="13826" max="13830" width="4.7109375" style="1" customWidth="1"/>
    <col min="13831" max="13832" width="7.7109375" style="1" customWidth="1"/>
    <col min="13833" max="13833" width="11.28515625" style="1" customWidth="1"/>
    <col min="13834" max="13834" width="9.85546875" style="1" customWidth="1"/>
    <col min="13835" max="13835" width="10" style="1" customWidth="1"/>
    <col min="13836" max="13836" width="8.7109375" style="1" customWidth="1"/>
    <col min="13837" max="13837" width="13.5703125" style="1" customWidth="1"/>
    <col min="13838" max="13838" width="13.28515625" style="1" customWidth="1"/>
    <col min="13839" max="13840" width="12.5703125" style="1" customWidth="1"/>
    <col min="13841" max="13841" width="7.85546875" style="1" customWidth="1"/>
    <col min="13842" max="13842" width="13.5703125" style="1" customWidth="1"/>
    <col min="13843" max="13843" width="8.85546875" style="1" customWidth="1"/>
    <col min="13844" max="14075" width="9.140625" style="1"/>
    <col min="14076" max="14079" width="0" style="1" hidden="1" customWidth="1"/>
    <col min="14080" max="14080" width="4.5703125" style="1" customWidth="1"/>
    <col min="14081" max="14081" width="5.7109375" style="1" customWidth="1"/>
    <col min="14082" max="14086" width="4.7109375" style="1" customWidth="1"/>
    <col min="14087" max="14088" width="7.7109375" style="1" customWidth="1"/>
    <col min="14089" max="14089" width="11.28515625" style="1" customWidth="1"/>
    <col min="14090" max="14090" width="9.85546875" style="1" customWidth="1"/>
    <col min="14091" max="14091" width="10" style="1" customWidth="1"/>
    <col min="14092" max="14092" width="8.7109375" style="1" customWidth="1"/>
    <col min="14093" max="14093" width="13.5703125" style="1" customWidth="1"/>
    <col min="14094" max="14094" width="13.28515625" style="1" customWidth="1"/>
    <col min="14095" max="14096" width="12.5703125" style="1" customWidth="1"/>
    <col min="14097" max="14097" width="7.85546875" style="1" customWidth="1"/>
    <col min="14098" max="14098" width="13.5703125" style="1" customWidth="1"/>
    <col min="14099" max="14099" width="8.85546875" style="1" customWidth="1"/>
    <col min="14100" max="14331" width="9.140625" style="1"/>
    <col min="14332" max="14335" width="0" style="1" hidden="1" customWidth="1"/>
    <col min="14336" max="14336" width="4.5703125" style="1" customWidth="1"/>
    <col min="14337" max="14337" width="5.7109375" style="1" customWidth="1"/>
    <col min="14338" max="14342" width="4.7109375" style="1" customWidth="1"/>
    <col min="14343" max="14344" width="7.7109375" style="1" customWidth="1"/>
    <col min="14345" max="14345" width="11.28515625" style="1" customWidth="1"/>
    <col min="14346" max="14346" width="9.85546875" style="1" customWidth="1"/>
    <col min="14347" max="14347" width="10" style="1" customWidth="1"/>
    <col min="14348" max="14348" width="8.7109375" style="1" customWidth="1"/>
    <col min="14349" max="14349" width="13.5703125" style="1" customWidth="1"/>
    <col min="14350" max="14350" width="13.28515625" style="1" customWidth="1"/>
    <col min="14351" max="14352" width="12.5703125" style="1" customWidth="1"/>
    <col min="14353" max="14353" width="7.85546875" style="1" customWidth="1"/>
    <col min="14354" max="14354" width="13.5703125" style="1" customWidth="1"/>
    <col min="14355" max="14355" width="8.85546875" style="1" customWidth="1"/>
    <col min="14356" max="14587" width="9.140625" style="1"/>
    <col min="14588" max="14591" width="0" style="1" hidden="1" customWidth="1"/>
    <col min="14592" max="14592" width="4.5703125" style="1" customWidth="1"/>
    <col min="14593" max="14593" width="5.7109375" style="1" customWidth="1"/>
    <col min="14594" max="14598" width="4.7109375" style="1" customWidth="1"/>
    <col min="14599" max="14600" width="7.7109375" style="1" customWidth="1"/>
    <col min="14601" max="14601" width="11.28515625" style="1" customWidth="1"/>
    <col min="14602" max="14602" width="9.85546875" style="1" customWidth="1"/>
    <col min="14603" max="14603" width="10" style="1" customWidth="1"/>
    <col min="14604" max="14604" width="8.7109375" style="1" customWidth="1"/>
    <col min="14605" max="14605" width="13.5703125" style="1" customWidth="1"/>
    <col min="14606" max="14606" width="13.28515625" style="1" customWidth="1"/>
    <col min="14607" max="14608" width="12.5703125" style="1" customWidth="1"/>
    <col min="14609" max="14609" width="7.85546875" style="1" customWidth="1"/>
    <col min="14610" max="14610" width="13.5703125" style="1" customWidth="1"/>
    <col min="14611" max="14611" width="8.85546875" style="1" customWidth="1"/>
    <col min="14612" max="14843" width="9.140625" style="1"/>
    <col min="14844" max="14847" width="0" style="1" hidden="1" customWidth="1"/>
    <col min="14848" max="14848" width="4.5703125" style="1" customWidth="1"/>
    <col min="14849" max="14849" width="5.7109375" style="1" customWidth="1"/>
    <col min="14850" max="14854" width="4.7109375" style="1" customWidth="1"/>
    <col min="14855" max="14856" width="7.7109375" style="1" customWidth="1"/>
    <col min="14857" max="14857" width="11.28515625" style="1" customWidth="1"/>
    <col min="14858" max="14858" width="9.85546875" style="1" customWidth="1"/>
    <col min="14859" max="14859" width="10" style="1" customWidth="1"/>
    <col min="14860" max="14860" width="8.7109375" style="1" customWidth="1"/>
    <col min="14861" max="14861" width="13.5703125" style="1" customWidth="1"/>
    <col min="14862" max="14862" width="13.28515625" style="1" customWidth="1"/>
    <col min="14863" max="14864" width="12.5703125" style="1" customWidth="1"/>
    <col min="14865" max="14865" width="7.85546875" style="1" customWidth="1"/>
    <col min="14866" max="14866" width="13.5703125" style="1" customWidth="1"/>
    <col min="14867" max="14867" width="8.85546875" style="1" customWidth="1"/>
    <col min="14868" max="15099" width="9.140625" style="1"/>
    <col min="15100" max="15103" width="0" style="1" hidden="1" customWidth="1"/>
    <col min="15104" max="15104" width="4.5703125" style="1" customWidth="1"/>
    <col min="15105" max="15105" width="5.7109375" style="1" customWidth="1"/>
    <col min="15106" max="15110" width="4.7109375" style="1" customWidth="1"/>
    <col min="15111" max="15112" width="7.7109375" style="1" customWidth="1"/>
    <col min="15113" max="15113" width="11.28515625" style="1" customWidth="1"/>
    <col min="15114" max="15114" width="9.85546875" style="1" customWidth="1"/>
    <col min="15115" max="15115" width="10" style="1" customWidth="1"/>
    <col min="15116" max="15116" width="8.7109375" style="1" customWidth="1"/>
    <col min="15117" max="15117" width="13.5703125" style="1" customWidth="1"/>
    <col min="15118" max="15118" width="13.28515625" style="1" customWidth="1"/>
    <col min="15119" max="15120" width="12.5703125" style="1" customWidth="1"/>
    <col min="15121" max="15121" width="7.85546875" style="1" customWidth="1"/>
    <col min="15122" max="15122" width="13.5703125" style="1" customWidth="1"/>
    <col min="15123" max="15123" width="8.85546875" style="1" customWidth="1"/>
    <col min="15124" max="15355" width="9.140625" style="1"/>
    <col min="15356" max="15359" width="0" style="1" hidden="1" customWidth="1"/>
    <col min="15360" max="15360" width="4.5703125" style="1" customWidth="1"/>
    <col min="15361" max="15361" width="5.7109375" style="1" customWidth="1"/>
    <col min="15362" max="15366" width="4.7109375" style="1" customWidth="1"/>
    <col min="15367" max="15368" width="7.7109375" style="1" customWidth="1"/>
    <col min="15369" max="15369" width="11.28515625" style="1" customWidth="1"/>
    <col min="15370" max="15370" width="9.85546875" style="1" customWidth="1"/>
    <col min="15371" max="15371" width="10" style="1" customWidth="1"/>
    <col min="15372" max="15372" width="8.7109375" style="1" customWidth="1"/>
    <col min="15373" max="15373" width="13.5703125" style="1" customWidth="1"/>
    <col min="15374" max="15374" width="13.28515625" style="1" customWidth="1"/>
    <col min="15375" max="15376" width="12.5703125" style="1" customWidth="1"/>
    <col min="15377" max="15377" width="7.85546875" style="1" customWidth="1"/>
    <col min="15378" max="15378" width="13.5703125" style="1" customWidth="1"/>
    <col min="15379" max="15379" width="8.85546875" style="1" customWidth="1"/>
    <col min="15380" max="15611" width="9.140625" style="1"/>
    <col min="15612" max="15615" width="0" style="1" hidden="1" customWidth="1"/>
    <col min="15616" max="15616" width="4.5703125" style="1" customWidth="1"/>
    <col min="15617" max="15617" width="5.7109375" style="1" customWidth="1"/>
    <col min="15618" max="15622" width="4.7109375" style="1" customWidth="1"/>
    <col min="15623" max="15624" width="7.7109375" style="1" customWidth="1"/>
    <col min="15625" max="15625" width="11.28515625" style="1" customWidth="1"/>
    <col min="15626" max="15626" width="9.85546875" style="1" customWidth="1"/>
    <col min="15627" max="15627" width="10" style="1" customWidth="1"/>
    <col min="15628" max="15628" width="8.7109375" style="1" customWidth="1"/>
    <col min="15629" max="15629" width="13.5703125" style="1" customWidth="1"/>
    <col min="15630" max="15630" width="13.28515625" style="1" customWidth="1"/>
    <col min="15631" max="15632" width="12.5703125" style="1" customWidth="1"/>
    <col min="15633" max="15633" width="7.85546875" style="1" customWidth="1"/>
    <col min="15634" max="15634" width="13.5703125" style="1" customWidth="1"/>
    <col min="15635" max="15635" width="8.85546875" style="1" customWidth="1"/>
    <col min="15636" max="15867" width="9.140625" style="1"/>
    <col min="15868" max="15871" width="0" style="1" hidden="1" customWidth="1"/>
    <col min="15872" max="15872" width="4.5703125" style="1" customWidth="1"/>
    <col min="15873" max="15873" width="5.7109375" style="1" customWidth="1"/>
    <col min="15874" max="15878" width="4.7109375" style="1" customWidth="1"/>
    <col min="15879" max="15880" width="7.7109375" style="1" customWidth="1"/>
    <col min="15881" max="15881" width="11.28515625" style="1" customWidth="1"/>
    <col min="15882" max="15882" width="9.85546875" style="1" customWidth="1"/>
    <col min="15883" max="15883" width="10" style="1" customWidth="1"/>
    <col min="15884" max="15884" width="8.7109375" style="1" customWidth="1"/>
    <col min="15885" max="15885" width="13.5703125" style="1" customWidth="1"/>
    <col min="15886" max="15886" width="13.28515625" style="1" customWidth="1"/>
    <col min="15887" max="15888" width="12.5703125" style="1" customWidth="1"/>
    <col min="15889" max="15889" width="7.85546875" style="1" customWidth="1"/>
    <col min="15890" max="15890" width="13.5703125" style="1" customWidth="1"/>
    <col min="15891" max="15891" width="8.85546875" style="1" customWidth="1"/>
    <col min="15892" max="16123" width="9.140625" style="1"/>
    <col min="16124" max="16127" width="0" style="1" hidden="1" customWidth="1"/>
    <col min="16128" max="16128" width="4.5703125" style="1" customWidth="1"/>
    <col min="16129" max="16129" width="5.7109375" style="1" customWidth="1"/>
    <col min="16130" max="16134" width="4.7109375" style="1" customWidth="1"/>
    <col min="16135" max="16136" width="7.7109375" style="1" customWidth="1"/>
    <col min="16137" max="16137" width="11.28515625" style="1" customWidth="1"/>
    <col min="16138" max="16138" width="9.85546875" style="1" customWidth="1"/>
    <col min="16139" max="16139" width="10" style="1" customWidth="1"/>
    <col min="16140" max="16140" width="8.7109375" style="1" customWidth="1"/>
    <col min="16141" max="16141" width="13.5703125" style="1" customWidth="1"/>
    <col min="16142" max="16142" width="13.28515625" style="1" customWidth="1"/>
    <col min="16143" max="16144" width="12.5703125" style="1" customWidth="1"/>
    <col min="16145" max="16145" width="7.85546875" style="1" customWidth="1"/>
    <col min="16146" max="16146" width="13.5703125" style="1" customWidth="1"/>
    <col min="16147" max="16147" width="8.85546875" style="1" customWidth="1"/>
    <col min="16148" max="16384" width="9.140625" style="1"/>
  </cols>
  <sheetData>
    <row r="1" spans="1:18" ht="35.1" customHeight="1">
      <c r="A1" s="27"/>
      <c r="B1" s="28"/>
      <c r="C1" s="28"/>
      <c r="D1" s="28"/>
      <c r="E1" s="493" t="s">
        <v>14</v>
      </c>
      <c r="F1" s="494"/>
      <c r="G1" s="494"/>
      <c r="H1" s="494"/>
      <c r="I1" s="494"/>
      <c r="J1" s="494"/>
      <c r="K1" s="494"/>
      <c r="L1" s="494"/>
      <c r="M1" s="494"/>
      <c r="N1" s="494"/>
      <c r="O1" s="494"/>
      <c r="P1" s="494"/>
      <c r="Q1" s="494"/>
      <c r="R1" s="495"/>
    </row>
    <row r="2" spans="1:18" ht="15" customHeight="1">
      <c r="A2" s="29"/>
      <c r="E2" s="496"/>
      <c r="F2" s="497"/>
      <c r="G2" s="497"/>
      <c r="H2" s="497"/>
      <c r="I2" s="497"/>
      <c r="J2" s="497"/>
      <c r="K2" s="497"/>
      <c r="L2" s="497"/>
      <c r="M2" s="497"/>
      <c r="N2" s="497"/>
      <c r="O2" s="497"/>
      <c r="P2" s="497"/>
      <c r="Q2" s="497"/>
      <c r="R2" s="498"/>
    </row>
    <row r="3" spans="1:18" ht="15" customHeight="1">
      <c r="A3" s="29"/>
      <c r="E3" s="301"/>
      <c r="F3" s="302"/>
      <c r="G3" s="302"/>
      <c r="H3" s="302"/>
      <c r="I3" s="302"/>
      <c r="J3" s="302"/>
      <c r="K3" s="302"/>
      <c r="L3" s="302"/>
      <c r="M3" s="302"/>
      <c r="N3" s="302"/>
      <c r="O3" s="302"/>
      <c r="P3" s="302"/>
      <c r="Q3" s="302"/>
      <c r="R3" s="303"/>
    </row>
    <row r="4" spans="1:18" ht="15.4" customHeight="1">
      <c r="A4" s="29"/>
      <c r="E4" s="304"/>
      <c r="F4" s="305"/>
      <c r="G4" s="305"/>
      <c r="H4" s="305"/>
      <c r="I4" s="305"/>
      <c r="J4" s="305"/>
      <c r="K4" s="305"/>
      <c r="L4" s="305"/>
      <c r="M4" s="305"/>
      <c r="N4" s="305"/>
      <c r="O4" s="305"/>
      <c r="P4" s="305"/>
      <c r="Q4" s="305"/>
      <c r="R4" s="306"/>
    </row>
    <row r="5" spans="1:18" ht="16.7" customHeight="1">
      <c r="A5" s="301" t="s">
        <v>56</v>
      </c>
      <c r="B5" s="302"/>
      <c r="C5" s="302"/>
      <c r="D5" s="302"/>
      <c r="E5" s="302"/>
      <c r="F5" s="302"/>
      <c r="G5" s="302"/>
      <c r="H5" s="302"/>
      <c r="I5" s="302"/>
      <c r="J5" s="302"/>
      <c r="K5" s="302"/>
      <c r="L5" s="302"/>
      <c r="M5" s="302"/>
      <c r="N5" s="302"/>
      <c r="O5" s="302"/>
      <c r="P5" s="302"/>
      <c r="Q5" s="302"/>
      <c r="R5" s="303"/>
    </row>
    <row r="6" spans="1:18" ht="16.7" customHeight="1">
      <c r="A6" s="29"/>
      <c r="E6" s="308" t="s">
        <v>107</v>
      </c>
      <c r="F6" s="309"/>
      <c r="G6" s="309"/>
      <c r="H6" s="4"/>
      <c r="I6" s="310" t="s">
        <v>0</v>
      </c>
      <c r="J6" s="310"/>
      <c r="K6" s="310"/>
      <c r="L6" s="310"/>
      <c r="M6" s="295"/>
      <c r="N6" s="296"/>
      <c r="O6" s="296"/>
      <c r="P6" s="296"/>
      <c r="Q6" s="296"/>
      <c r="R6" s="297"/>
    </row>
    <row r="7" spans="1:18">
      <c r="A7" s="29"/>
      <c r="E7" s="308" t="s">
        <v>103</v>
      </c>
      <c r="F7" s="309"/>
      <c r="G7" s="309"/>
      <c r="H7" s="8"/>
      <c r="I7" s="310"/>
      <c r="J7" s="310"/>
      <c r="K7" s="310"/>
      <c r="L7" s="310"/>
      <c r="M7" s="298"/>
      <c r="N7" s="299"/>
      <c r="O7" s="299"/>
      <c r="P7" s="299"/>
      <c r="Q7" s="299"/>
      <c r="R7" s="300"/>
    </row>
    <row r="8" spans="1:18" ht="15.4" customHeight="1">
      <c r="A8" s="29"/>
      <c r="E8" s="307" t="s">
        <v>34</v>
      </c>
      <c r="F8" s="229"/>
      <c r="G8" s="6" t="s">
        <v>13</v>
      </c>
      <c r="H8" s="232"/>
      <c r="I8" s="232"/>
      <c r="J8" s="232"/>
      <c r="K8" s="232"/>
      <c r="L8" s="316"/>
      <c r="M8" s="317"/>
      <c r="N8" s="317"/>
      <c r="O8" s="317"/>
      <c r="P8" s="317"/>
      <c r="Q8" s="317"/>
      <c r="R8" s="318"/>
    </row>
    <row r="9" spans="1:18" ht="29.65" customHeight="1">
      <c r="A9" s="29"/>
      <c r="E9" s="307"/>
      <c r="F9" s="229"/>
      <c r="G9" s="6" t="s">
        <v>35</v>
      </c>
      <c r="H9" s="232"/>
      <c r="I9" s="232"/>
      <c r="J9" s="232"/>
      <c r="K9" s="232"/>
      <c r="L9" s="319"/>
      <c r="M9" s="320"/>
      <c r="N9" s="320"/>
      <c r="O9" s="320"/>
      <c r="P9" s="320"/>
      <c r="Q9" s="320"/>
      <c r="R9" s="321"/>
    </row>
    <row r="10" spans="1:18" ht="15.95" customHeight="1">
      <c r="A10" s="29"/>
      <c r="E10" s="322" t="s">
        <v>84</v>
      </c>
      <c r="F10" s="227"/>
      <c r="G10" s="227"/>
      <c r="H10" s="227"/>
      <c r="I10" s="227"/>
      <c r="J10" s="227"/>
      <c r="K10" s="227"/>
      <c r="L10" s="313" t="s">
        <v>27</v>
      </c>
      <c r="M10" s="314"/>
      <c r="N10" s="314"/>
      <c r="O10" s="314"/>
      <c r="P10" s="315"/>
      <c r="Q10" s="323"/>
      <c r="R10" s="324"/>
    </row>
    <row r="11" spans="1:18" ht="15">
      <c r="A11" s="29"/>
      <c r="E11" s="322"/>
      <c r="F11" s="227"/>
      <c r="G11" s="227"/>
      <c r="H11" s="227"/>
      <c r="I11" s="227"/>
      <c r="J11" s="227"/>
      <c r="K11" s="227"/>
      <c r="L11" s="327" t="s">
        <v>15</v>
      </c>
      <c r="M11" s="328"/>
      <c r="N11" s="328"/>
      <c r="O11" s="328"/>
      <c r="P11" s="329"/>
      <c r="Q11" s="311">
        <f>+'Copertina&amp;Sintesi'!F28</f>
        <v>0</v>
      </c>
      <c r="R11" s="311"/>
    </row>
    <row r="12" spans="1:18" ht="15">
      <c r="A12" s="29"/>
      <c r="E12" s="330" t="s">
        <v>85</v>
      </c>
      <c r="F12" s="259"/>
      <c r="G12" s="259"/>
      <c r="H12" s="259"/>
      <c r="I12" s="259"/>
      <c r="J12" s="32">
        <f>+'Copertina&amp;Sintesi'!F23</f>
        <v>0</v>
      </c>
      <c r="K12" s="260">
        <f>+COUNTIF(J12:J15,"SI")*0.05</f>
        <v>0</v>
      </c>
      <c r="L12" s="287" t="s">
        <v>22</v>
      </c>
      <c r="M12" s="288"/>
      <c r="N12" s="288"/>
      <c r="O12" s="288"/>
      <c r="P12" s="289"/>
      <c r="Q12" s="9">
        <f>IFERROR(+IF(INT(Q11)&lt;8,"ERRORE",IF(INT(Q11)&lt;16,J73,IF(INT(Q11)&lt;23,J74,J75)))*(1+K12),0)</f>
        <v>0</v>
      </c>
      <c r="R12" s="33" t="s">
        <v>93</v>
      </c>
    </row>
    <row r="13" spans="1:18" ht="15">
      <c r="A13" s="29"/>
      <c r="E13" s="330" t="s">
        <v>86</v>
      </c>
      <c r="F13" s="259"/>
      <c r="G13" s="259"/>
      <c r="H13" s="259"/>
      <c r="I13" s="259"/>
      <c r="J13" s="32">
        <f>+'Copertina&amp;Sintesi'!F24</f>
        <v>0</v>
      </c>
      <c r="K13" s="260"/>
      <c r="L13" s="293" t="s">
        <v>95</v>
      </c>
      <c r="M13" s="293"/>
      <c r="N13" s="293"/>
      <c r="O13" s="31">
        <f>+'Copertina&amp;Sintesi'!D30</f>
        <v>0</v>
      </c>
      <c r="P13" s="10" t="s">
        <v>99</v>
      </c>
      <c r="Q13" s="182">
        <f>IFERROR(+MIN('alloggi - LP'!Q91,'alloggi - LP'!Q94:R94),0)</f>
        <v>0</v>
      </c>
      <c r="R13" s="183">
        <f>+IF(O13="SI",Q13,0)</f>
        <v>0</v>
      </c>
    </row>
    <row r="14" spans="1:18" ht="15">
      <c r="A14" s="29"/>
      <c r="E14" s="330" t="s">
        <v>87</v>
      </c>
      <c r="F14" s="259"/>
      <c r="G14" s="259"/>
      <c r="H14" s="259"/>
      <c r="I14" s="259"/>
      <c r="J14" s="32">
        <f>+'Copertina&amp;Sintesi'!F25</f>
        <v>0</v>
      </c>
      <c r="K14" s="260"/>
      <c r="L14" s="293"/>
      <c r="M14" s="293"/>
      <c r="N14" s="293"/>
      <c r="O14" s="213">
        <f>+'Copertina&amp;Sintesi'!D31</f>
        <v>0</v>
      </c>
      <c r="P14" s="10" t="s">
        <v>96</v>
      </c>
      <c r="Q14" s="34">
        <f>IFERROR(+'camere - LT'!Q122,0)</f>
        <v>0</v>
      </c>
      <c r="R14" s="183">
        <f t="shared" ref="R14:R15" si="0">+IF(O14="SI",Q14,0)</f>
        <v>0</v>
      </c>
    </row>
    <row r="15" spans="1:18" ht="15.75" thickBot="1">
      <c r="A15" s="35"/>
      <c r="B15" s="36"/>
      <c r="C15" s="36"/>
      <c r="D15" s="36"/>
      <c r="E15" s="325" t="s">
        <v>88</v>
      </c>
      <c r="F15" s="326"/>
      <c r="G15" s="326"/>
      <c r="H15" s="326"/>
      <c r="I15" s="326"/>
      <c r="J15" s="37">
        <f>+'Copertina&amp;Sintesi'!F26</f>
        <v>0</v>
      </c>
      <c r="K15" s="286"/>
      <c r="L15" s="294"/>
      <c r="M15" s="294"/>
      <c r="N15" s="294"/>
      <c r="O15" s="214">
        <f>+'Copertina&amp;Sintesi'!D32</f>
        <v>0</v>
      </c>
      <c r="P15" s="39" t="s">
        <v>97</v>
      </c>
      <c r="Q15" s="40">
        <f>IFERROR(+'minialloggi - LT'!L70,0)</f>
        <v>0</v>
      </c>
      <c r="R15" s="184">
        <f t="shared" si="0"/>
        <v>0</v>
      </c>
    </row>
    <row r="16" spans="1:18" ht="16.5" customHeight="1" thickBot="1">
      <c r="A16" s="185"/>
      <c r="B16" s="1"/>
      <c r="C16" s="1"/>
      <c r="D16" s="1"/>
      <c r="E16" s="467" t="s">
        <v>54</v>
      </c>
      <c r="F16" s="468"/>
      <c r="G16" s="468"/>
      <c r="H16" s="468"/>
      <c r="I16" s="468"/>
      <c r="J16" s="468"/>
      <c r="K16" s="468"/>
      <c r="L16" s="468"/>
      <c r="M16" s="468"/>
      <c r="N16" s="468"/>
      <c r="O16" s="468"/>
      <c r="P16" s="468"/>
      <c r="Q16" s="468"/>
      <c r="R16" s="469"/>
    </row>
    <row r="17" spans="1:18" ht="39.75" customHeight="1" thickBot="1">
      <c r="A17" s="185"/>
      <c r="B17" s="1"/>
      <c r="C17" s="1"/>
      <c r="D17" s="1"/>
      <c r="E17" s="503" t="s">
        <v>57</v>
      </c>
      <c r="F17" s="265"/>
      <c r="G17" s="265"/>
      <c r="H17" s="186" t="s">
        <v>7</v>
      </c>
      <c r="I17" s="215">
        <f>+SUM(P20:P49)</f>
        <v>0</v>
      </c>
      <c r="J17" s="488" t="s">
        <v>38</v>
      </c>
      <c r="K17" s="488"/>
      <c r="L17" s="188" t="s">
        <v>7</v>
      </c>
      <c r="M17" s="215">
        <f>+SUM(R20:R49)</f>
        <v>0</v>
      </c>
      <c r="N17" s="488" t="s">
        <v>81</v>
      </c>
      <c r="O17" s="488"/>
      <c r="P17" s="488"/>
      <c r="Q17" s="506">
        <f>+M17*Q12</f>
        <v>0</v>
      </c>
      <c r="R17" s="507"/>
    </row>
    <row r="18" spans="1:18" ht="22.5" customHeight="1">
      <c r="A18" s="185"/>
      <c r="B18" s="1"/>
      <c r="C18" s="1"/>
      <c r="D18" s="1"/>
      <c r="E18" s="502" t="s">
        <v>1</v>
      </c>
      <c r="F18" s="490" t="s">
        <v>2</v>
      </c>
      <c r="G18" s="490"/>
      <c r="H18" s="489" t="s">
        <v>3</v>
      </c>
      <c r="I18" s="490" t="s">
        <v>4</v>
      </c>
      <c r="J18" s="490"/>
      <c r="K18" s="490"/>
      <c r="L18" s="490" t="s">
        <v>28</v>
      </c>
      <c r="M18" s="490"/>
      <c r="N18" s="490"/>
      <c r="O18" s="491" t="s">
        <v>41</v>
      </c>
      <c r="P18" s="189" t="s">
        <v>40</v>
      </c>
      <c r="Q18" s="189" t="s">
        <v>43</v>
      </c>
      <c r="R18" s="190" t="s">
        <v>45</v>
      </c>
    </row>
    <row r="19" spans="1:18">
      <c r="A19" s="185"/>
      <c r="B19" s="1"/>
      <c r="C19" s="1"/>
      <c r="D19" s="1"/>
      <c r="E19" s="281"/>
      <c r="F19" s="274"/>
      <c r="G19" s="274"/>
      <c r="H19" s="282"/>
      <c r="I19" s="274"/>
      <c r="J19" s="274"/>
      <c r="K19" s="274"/>
      <c r="L19" s="41" t="s">
        <v>23</v>
      </c>
      <c r="M19" s="41" t="s">
        <v>24</v>
      </c>
      <c r="N19" s="41" t="s">
        <v>25</v>
      </c>
      <c r="O19" s="492"/>
      <c r="P19" s="191" t="s">
        <v>7</v>
      </c>
      <c r="Q19" s="191" t="s">
        <v>7</v>
      </c>
      <c r="R19" s="192" t="s">
        <v>7</v>
      </c>
    </row>
    <row r="20" spans="1:18" ht="15">
      <c r="A20" s="185"/>
      <c r="B20" s="1"/>
      <c r="C20" s="1"/>
      <c r="D20" s="1"/>
      <c r="E20" s="216">
        <v>1</v>
      </c>
      <c r="F20" s="511"/>
      <c r="G20" s="448"/>
      <c r="H20" s="194"/>
      <c r="I20" s="448"/>
      <c r="J20" s="448"/>
      <c r="K20" s="448"/>
      <c r="L20" s="194"/>
      <c r="M20" s="195"/>
      <c r="N20" s="196"/>
      <c r="O20" s="195"/>
      <c r="P20" s="195">
        <v>0</v>
      </c>
      <c r="Q20" s="197">
        <f>+IF(O20&gt;0,120,0)</f>
        <v>0</v>
      </c>
      <c r="R20" s="198">
        <f>+MIN(P20,Q20)</f>
        <v>0</v>
      </c>
    </row>
    <row r="21" spans="1:18" ht="15">
      <c r="A21" s="185"/>
      <c r="B21" s="1"/>
      <c r="C21" s="1"/>
      <c r="D21" s="1"/>
      <c r="E21" s="216">
        <v>2</v>
      </c>
      <c r="F21" s="511"/>
      <c r="G21" s="448"/>
      <c r="H21" s="195"/>
      <c r="I21" s="448"/>
      <c r="J21" s="448"/>
      <c r="K21" s="448"/>
      <c r="L21" s="194"/>
      <c r="M21" s="195"/>
      <c r="N21" s="196"/>
      <c r="O21" s="195"/>
      <c r="P21" s="195">
        <v>0</v>
      </c>
      <c r="Q21" s="197">
        <f t="shared" ref="Q21:Q49" si="1">+IF(O21&gt;0,120,0)</f>
        <v>0</v>
      </c>
      <c r="R21" s="198">
        <f t="shared" ref="R21:R49" si="2">+MIN(P21,Q21)</f>
        <v>0</v>
      </c>
    </row>
    <row r="22" spans="1:18" ht="15">
      <c r="A22" s="185"/>
      <c r="B22" s="1"/>
      <c r="C22" s="1"/>
      <c r="D22" s="1"/>
      <c r="E22" s="216">
        <v>3</v>
      </c>
      <c r="F22" s="511"/>
      <c r="G22" s="448"/>
      <c r="H22" s="195"/>
      <c r="I22" s="448"/>
      <c r="J22" s="448"/>
      <c r="K22" s="448"/>
      <c r="L22" s="194"/>
      <c r="M22" s="195"/>
      <c r="N22" s="196"/>
      <c r="O22" s="195"/>
      <c r="P22" s="195">
        <v>0</v>
      </c>
      <c r="Q22" s="197">
        <f t="shared" si="1"/>
        <v>0</v>
      </c>
      <c r="R22" s="198">
        <f t="shared" si="2"/>
        <v>0</v>
      </c>
    </row>
    <row r="23" spans="1:18" ht="15">
      <c r="A23" s="185"/>
      <c r="B23" s="1"/>
      <c r="C23" s="1"/>
      <c r="D23" s="1"/>
      <c r="E23" s="216">
        <v>4</v>
      </c>
      <c r="F23" s="511"/>
      <c r="G23" s="448"/>
      <c r="H23" s="195"/>
      <c r="I23" s="448"/>
      <c r="J23" s="448"/>
      <c r="K23" s="448"/>
      <c r="L23" s="194"/>
      <c r="M23" s="195"/>
      <c r="N23" s="194"/>
      <c r="O23" s="195"/>
      <c r="P23" s="195">
        <v>0</v>
      </c>
      <c r="Q23" s="197">
        <f t="shared" si="1"/>
        <v>0</v>
      </c>
      <c r="R23" s="198">
        <f t="shared" si="2"/>
        <v>0</v>
      </c>
    </row>
    <row r="24" spans="1:18" ht="15">
      <c r="A24" s="185"/>
      <c r="B24" s="1"/>
      <c r="C24" s="1"/>
      <c r="D24" s="1"/>
      <c r="E24" s="216">
        <v>5</v>
      </c>
      <c r="F24" s="511"/>
      <c r="G24" s="448"/>
      <c r="H24" s="195"/>
      <c r="I24" s="448"/>
      <c r="J24" s="448"/>
      <c r="K24" s="448"/>
      <c r="L24" s="194"/>
      <c r="M24" s="194"/>
      <c r="N24" s="194"/>
      <c r="O24" s="195"/>
      <c r="P24" s="195">
        <v>0</v>
      </c>
      <c r="Q24" s="197">
        <f t="shared" si="1"/>
        <v>0</v>
      </c>
      <c r="R24" s="198">
        <f t="shared" si="2"/>
        <v>0</v>
      </c>
    </row>
    <row r="25" spans="1:18" ht="15">
      <c r="A25" s="185"/>
      <c r="B25" s="1"/>
      <c r="C25" s="1"/>
      <c r="D25" s="1"/>
      <c r="E25" s="216">
        <v>6</v>
      </c>
      <c r="F25" s="511"/>
      <c r="G25" s="448"/>
      <c r="H25" s="195"/>
      <c r="I25" s="448"/>
      <c r="J25" s="448"/>
      <c r="K25" s="448"/>
      <c r="L25" s="194"/>
      <c r="M25" s="194"/>
      <c r="N25" s="194"/>
      <c r="O25" s="195"/>
      <c r="P25" s="195">
        <v>0</v>
      </c>
      <c r="Q25" s="197">
        <f t="shared" si="1"/>
        <v>0</v>
      </c>
      <c r="R25" s="198">
        <f t="shared" si="2"/>
        <v>0</v>
      </c>
    </row>
    <row r="26" spans="1:18" ht="15">
      <c r="A26" s="185"/>
      <c r="B26" s="1"/>
      <c r="C26" s="1"/>
      <c r="D26" s="1"/>
      <c r="E26" s="216">
        <v>7</v>
      </c>
      <c r="F26" s="511"/>
      <c r="G26" s="448"/>
      <c r="H26" s="195"/>
      <c r="I26" s="448"/>
      <c r="J26" s="448"/>
      <c r="K26" s="448"/>
      <c r="L26" s="194"/>
      <c r="M26" s="195"/>
      <c r="N26" s="196"/>
      <c r="O26" s="195"/>
      <c r="P26" s="195">
        <v>0</v>
      </c>
      <c r="Q26" s="197">
        <f t="shared" si="1"/>
        <v>0</v>
      </c>
      <c r="R26" s="198">
        <f t="shared" si="2"/>
        <v>0</v>
      </c>
    </row>
    <row r="27" spans="1:18" ht="15">
      <c r="A27" s="185"/>
      <c r="B27" s="1"/>
      <c r="C27" s="1"/>
      <c r="D27" s="1"/>
      <c r="E27" s="216">
        <v>8</v>
      </c>
      <c r="F27" s="511"/>
      <c r="G27" s="448"/>
      <c r="H27" s="195"/>
      <c r="I27" s="448"/>
      <c r="J27" s="448"/>
      <c r="K27" s="448"/>
      <c r="L27" s="194"/>
      <c r="M27" s="195"/>
      <c r="N27" s="196"/>
      <c r="O27" s="195"/>
      <c r="P27" s="195">
        <v>0</v>
      </c>
      <c r="Q27" s="197">
        <f t="shared" si="1"/>
        <v>0</v>
      </c>
      <c r="R27" s="198">
        <f t="shared" si="2"/>
        <v>0</v>
      </c>
    </row>
    <row r="28" spans="1:18" ht="15">
      <c r="A28" s="185"/>
      <c r="B28" s="1"/>
      <c r="C28" s="1"/>
      <c r="D28" s="1"/>
      <c r="E28" s="216">
        <v>9</v>
      </c>
      <c r="F28" s="511"/>
      <c r="G28" s="448"/>
      <c r="H28" s="195"/>
      <c r="I28" s="448"/>
      <c r="J28" s="448"/>
      <c r="K28" s="448"/>
      <c r="L28" s="194"/>
      <c r="M28" s="195"/>
      <c r="N28" s="196"/>
      <c r="O28" s="195"/>
      <c r="P28" s="195">
        <v>0</v>
      </c>
      <c r="Q28" s="197">
        <f t="shared" si="1"/>
        <v>0</v>
      </c>
      <c r="R28" s="198">
        <f t="shared" si="2"/>
        <v>0</v>
      </c>
    </row>
    <row r="29" spans="1:18" ht="15">
      <c r="A29" s="185"/>
      <c r="B29" s="1"/>
      <c r="C29" s="1"/>
      <c r="D29" s="1"/>
      <c r="E29" s="216">
        <v>10</v>
      </c>
      <c r="F29" s="511"/>
      <c r="G29" s="448"/>
      <c r="H29" s="195"/>
      <c r="I29" s="448"/>
      <c r="J29" s="448"/>
      <c r="K29" s="448"/>
      <c r="L29" s="194"/>
      <c r="M29" s="195"/>
      <c r="N29" s="196"/>
      <c r="O29" s="195"/>
      <c r="P29" s="195">
        <v>0</v>
      </c>
      <c r="Q29" s="197">
        <f t="shared" si="1"/>
        <v>0</v>
      </c>
      <c r="R29" s="198">
        <f t="shared" si="2"/>
        <v>0</v>
      </c>
    </row>
    <row r="30" spans="1:18" ht="15">
      <c r="A30" s="185"/>
      <c r="B30" s="1"/>
      <c r="C30" s="1"/>
      <c r="D30" s="1"/>
      <c r="E30" s="216">
        <v>11</v>
      </c>
      <c r="F30" s="511"/>
      <c r="G30" s="448"/>
      <c r="H30" s="195"/>
      <c r="I30" s="448"/>
      <c r="J30" s="448"/>
      <c r="K30" s="448"/>
      <c r="L30" s="194"/>
      <c r="M30" s="195"/>
      <c r="N30" s="196"/>
      <c r="O30" s="195"/>
      <c r="P30" s="195">
        <v>0</v>
      </c>
      <c r="Q30" s="197">
        <f t="shared" si="1"/>
        <v>0</v>
      </c>
      <c r="R30" s="198">
        <f t="shared" si="2"/>
        <v>0</v>
      </c>
    </row>
    <row r="31" spans="1:18" ht="15">
      <c r="A31" s="185"/>
      <c r="B31" s="1"/>
      <c r="C31" s="1"/>
      <c r="D31" s="1"/>
      <c r="E31" s="216">
        <v>12</v>
      </c>
      <c r="F31" s="511"/>
      <c r="G31" s="448"/>
      <c r="H31" s="195"/>
      <c r="I31" s="448"/>
      <c r="J31" s="448"/>
      <c r="K31" s="448"/>
      <c r="L31" s="194"/>
      <c r="M31" s="195"/>
      <c r="N31" s="196"/>
      <c r="O31" s="195"/>
      <c r="P31" s="195">
        <v>0</v>
      </c>
      <c r="Q31" s="197">
        <f t="shared" si="1"/>
        <v>0</v>
      </c>
      <c r="R31" s="198">
        <f t="shared" si="2"/>
        <v>0</v>
      </c>
    </row>
    <row r="32" spans="1:18" ht="15">
      <c r="A32" s="185"/>
      <c r="B32" s="1"/>
      <c r="C32" s="1"/>
      <c r="D32" s="1"/>
      <c r="E32" s="216">
        <v>13</v>
      </c>
      <c r="F32" s="511"/>
      <c r="G32" s="448"/>
      <c r="H32" s="195"/>
      <c r="I32" s="448"/>
      <c r="J32" s="448"/>
      <c r="K32" s="448"/>
      <c r="L32" s="194"/>
      <c r="M32" s="195"/>
      <c r="N32" s="196"/>
      <c r="O32" s="195"/>
      <c r="P32" s="195">
        <v>0</v>
      </c>
      <c r="Q32" s="197">
        <f t="shared" si="1"/>
        <v>0</v>
      </c>
      <c r="R32" s="198">
        <f t="shared" si="2"/>
        <v>0</v>
      </c>
    </row>
    <row r="33" spans="1:18" ht="15">
      <c r="A33" s="185"/>
      <c r="B33" s="1"/>
      <c r="C33" s="1"/>
      <c r="D33" s="1"/>
      <c r="E33" s="216">
        <v>14</v>
      </c>
      <c r="F33" s="511"/>
      <c r="G33" s="448"/>
      <c r="H33" s="195"/>
      <c r="I33" s="448"/>
      <c r="J33" s="448"/>
      <c r="K33" s="448"/>
      <c r="L33" s="194"/>
      <c r="M33" s="195"/>
      <c r="N33" s="196"/>
      <c r="O33" s="195"/>
      <c r="P33" s="195">
        <v>0</v>
      </c>
      <c r="Q33" s="197">
        <f t="shared" si="1"/>
        <v>0</v>
      </c>
      <c r="R33" s="198">
        <f t="shared" si="2"/>
        <v>0</v>
      </c>
    </row>
    <row r="34" spans="1:18" ht="15">
      <c r="A34" s="185"/>
      <c r="B34" s="1"/>
      <c r="C34" s="1"/>
      <c r="D34" s="1"/>
      <c r="E34" s="216">
        <v>15</v>
      </c>
      <c r="F34" s="511"/>
      <c r="G34" s="448"/>
      <c r="H34" s="195"/>
      <c r="I34" s="448"/>
      <c r="J34" s="448"/>
      <c r="K34" s="448"/>
      <c r="L34" s="194"/>
      <c r="M34" s="195"/>
      <c r="N34" s="196"/>
      <c r="O34" s="195"/>
      <c r="P34" s="195">
        <v>0</v>
      </c>
      <c r="Q34" s="197">
        <f t="shared" si="1"/>
        <v>0</v>
      </c>
      <c r="R34" s="198">
        <f t="shared" si="2"/>
        <v>0</v>
      </c>
    </row>
    <row r="35" spans="1:18" ht="15">
      <c r="A35" s="185"/>
      <c r="B35" s="1"/>
      <c r="C35" s="1"/>
      <c r="D35" s="1"/>
      <c r="E35" s="216">
        <v>16</v>
      </c>
      <c r="F35" s="511"/>
      <c r="G35" s="448"/>
      <c r="H35" s="195"/>
      <c r="I35" s="448"/>
      <c r="J35" s="448"/>
      <c r="K35" s="448"/>
      <c r="L35" s="194"/>
      <c r="M35" s="195"/>
      <c r="N35" s="196"/>
      <c r="O35" s="195"/>
      <c r="P35" s="195">
        <v>0</v>
      </c>
      <c r="Q35" s="197">
        <f t="shared" si="1"/>
        <v>0</v>
      </c>
      <c r="R35" s="198">
        <f t="shared" si="2"/>
        <v>0</v>
      </c>
    </row>
    <row r="36" spans="1:18" ht="15">
      <c r="A36" s="185"/>
      <c r="B36" s="1"/>
      <c r="C36" s="1"/>
      <c r="D36" s="1"/>
      <c r="E36" s="216">
        <v>17</v>
      </c>
      <c r="F36" s="511"/>
      <c r="G36" s="448"/>
      <c r="H36" s="195"/>
      <c r="I36" s="448"/>
      <c r="J36" s="448"/>
      <c r="K36" s="448"/>
      <c r="L36" s="194"/>
      <c r="M36" s="195"/>
      <c r="N36" s="196"/>
      <c r="O36" s="195"/>
      <c r="P36" s="195">
        <v>0</v>
      </c>
      <c r="Q36" s="197">
        <f t="shared" si="1"/>
        <v>0</v>
      </c>
      <c r="R36" s="198">
        <f t="shared" si="2"/>
        <v>0</v>
      </c>
    </row>
    <row r="37" spans="1:18" ht="15">
      <c r="A37" s="185"/>
      <c r="B37" s="1"/>
      <c r="C37" s="1"/>
      <c r="D37" s="1"/>
      <c r="E37" s="216">
        <v>18</v>
      </c>
      <c r="F37" s="511"/>
      <c r="G37" s="448"/>
      <c r="H37" s="195"/>
      <c r="I37" s="448"/>
      <c r="J37" s="448"/>
      <c r="K37" s="448"/>
      <c r="L37" s="194"/>
      <c r="M37" s="195"/>
      <c r="N37" s="196"/>
      <c r="O37" s="195"/>
      <c r="P37" s="195">
        <v>0</v>
      </c>
      <c r="Q37" s="197">
        <f t="shared" si="1"/>
        <v>0</v>
      </c>
      <c r="R37" s="198">
        <f t="shared" si="2"/>
        <v>0</v>
      </c>
    </row>
    <row r="38" spans="1:18" ht="15">
      <c r="A38" s="185"/>
      <c r="B38" s="1"/>
      <c r="C38" s="1"/>
      <c r="D38" s="1"/>
      <c r="E38" s="216">
        <v>19</v>
      </c>
      <c r="F38" s="511"/>
      <c r="G38" s="448"/>
      <c r="H38" s="195"/>
      <c r="I38" s="448"/>
      <c r="J38" s="448"/>
      <c r="K38" s="448"/>
      <c r="L38" s="194"/>
      <c r="M38" s="195"/>
      <c r="N38" s="196"/>
      <c r="O38" s="195"/>
      <c r="P38" s="195">
        <v>0</v>
      </c>
      <c r="Q38" s="197">
        <f t="shared" si="1"/>
        <v>0</v>
      </c>
      <c r="R38" s="198">
        <f t="shared" si="2"/>
        <v>0</v>
      </c>
    </row>
    <row r="39" spans="1:18" ht="15">
      <c r="A39" s="185"/>
      <c r="B39" s="1"/>
      <c r="C39" s="1"/>
      <c r="D39" s="1"/>
      <c r="E39" s="216">
        <v>20</v>
      </c>
      <c r="F39" s="511"/>
      <c r="G39" s="448"/>
      <c r="H39" s="195"/>
      <c r="I39" s="448"/>
      <c r="J39" s="448"/>
      <c r="K39" s="448"/>
      <c r="L39" s="194"/>
      <c r="M39" s="195"/>
      <c r="N39" s="196"/>
      <c r="O39" s="195"/>
      <c r="P39" s="195">
        <v>0</v>
      </c>
      <c r="Q39" s="197">
        <f t="shared" si="1"/>
        <v>0</v>
      </c>
      <c r="R39" s="198">
        <f t="shared" si="2"/>
        <v>0</v>
      </c>
    </row>
    <row r="40" spans="1:18" ht="15">
      <c r="A40" s="185"/>
      <c r="B40" s="1"/>
      <c r="C40" s="1"/>
      <c r="D40" s="1"/>
      <c r="E40" s="216">
        <v>21</v>
      </c>
      <c r="F40" s="511"/>
      <c r="G40" s="448"/>
      <c r="H40" s="195"/>
      <c r="I40" s="448"/>
      <c r="J40" s="448"/>
      <c r="K40" s="448"/>
      <c r="L40" s="194"/>
      <c r="M40" s="195"/>
      <c r="N40" s="196"/>
      <c r="O40" s="195"/>
      <c r="P40" s="195">
        <v>0</v>
      </c>
      <c r="Q40" s="197">
        <f t="shared" si="1"/>
        <v>0</v>
      </c>
      <c r="R40" s="198">
        <f t="shared" si="2"/>
        <v>0</v>
      </c>
    </row>
    <row r="41" spans="1:18" ht="15">
      <c r="A41" s="185"/>
      <c r="B41" s="1"/>
      <c r="C41" s="1"/>
      <c r="D41" s="1"/>
      <c r="E41" s="216">
        <v>22</v>
      </c>
      <c r="F41" s="511"/>
      <c r="G41" s="448"/>
      <c r="H41" s="195"/>
      <c r="I41" s="448"/>
      <c r="J41" s="448"/>
      <c r="K41" s="448"/>
      <c r="L41" s="194"/>
      <c r="M41" s="195"/>
      <c r="N41" s="196"/>
      <c r="O41" s="195"/>
      <c r="P41" s="195">
        <v>0</v>
      </c>
      <c r="Q41" s="197">
        <f t="shared" si="1"/>
        <v>0</v>
      </c>
      <c r="R41" s="198">
        <f t="shared" si="2"/>
        <v>0</v>
      </c>
    </row>
    <row r="42" spans="1:18" ht="15">
      <c r="A42" s="185"/>
      <c r="B42" s="1"/>
      <c r="C42" s="1"/>
      <c r="D42" s="1"/>
      <c r="E42" s="216">
        <v>23</v>
      </c>
      <c r="F42" s="511"/>
      <c r="G42" s="448"/>
      <c r="H42" s="195"/>
      <c r="I42" s="448"/>
      <c r="J42" s="448"/>
      <c r="K42" s="448"/>
      <c r="L42" s="194"/>
      <c r="M42" s="195"/>
      <c r="N42" s="196"/>
      <c r="O42" s="195"/>
      <c r="P42" s="195">
        <v>0</v>
      </c>
      <c r="Q42" s="197">
        <f t="shared" si="1"/>
        <v>0</v>
      </c>
      <c r="R42" s="198">
        <f t="shared" si="2"/>
        <v>0</v>
      </c>
    </row>
    <row r="43" spans="1:18" ht="15">
      <c r="A43" s="185"/>
      <c r="B43" s="1"/>
      <c r="C43" s="1"/>
      <c r="D43" s="1"/>
      <c r="E43" s="216">
        <v>24</v>
      </c>
      <c r="F43" s="511"/>
      <c r="G43" s="448"/>
      <c r="H43" s="195"/>
      <c r="I43" s="448"/>
      <c r="J43" s="448"/>
      <c r="K43" s="448"/>
      <c r="L43" s="194"/>
      <c r="M43" s="195"/>
      <c r="N43" s="196"/>
      <c r="O43" s="195"/>
      <c r="P43" s="195">
        <v>0</v>
      </c>
      <c r="Q43" s="197">
        <f t="shared" si="1"/>
        <v>0</v>
      </c>
      <c r="R43" s="198">
        <f t="shared" si="2"/>
        <v>0</v>
      </c>
    </row>
    <row r="44" spans="1:18" ht="15">
      <c r="A44" s="185"/>
      <c r="B44" s="1"/>
      <c r="C44" s="1"/>
      <c r="D44" s="1"/>
      <c r="E44" s="216">
        <v>25</v>
      </c>
      <c r="F44" s="511"/>
      <c r="G44" s="448"/>
      <c r="H44" s="195"/>
      <c r="I44" s="448"/>
      <c r="J44" s="448"/>
      <c r="K44" s="448"/>
      <c r="L44" s="194"/>
      <c r="M44" s="195"/>
      <c r="N44" s="196"/>
      <c r="O44" s="195"/>
      <c r="P44" s="195">
        <v>0</v>
      </c>
      <c r="Q44" s="197">
        <f t="shared" si="1"/>
        <v>0</v>
      </c>
      <c r="R44" s="198">
        <f t="shared" si="2"/>
        <v>0</v>
      </c>
    </row>
    <row r="45" spans="1:18" ht="15">
      <c r="A45" s="185"/>
      <c r="B45" s="1"/>
      <c r="C45" s="1"/>
      <c r="D45" s="1"/>
      <c r="E45" s="216">
        <v>26</v>
      </c>
      <c r="F45" s="511"/>
      <c r="G45" s="448"/>
      <c r="H45" s="195"/>
      <c r="I45" s="448"/>
      <c r="J45" s="448"/>
      <c r="K45" s="448"/>
      <c r="L45" s="194"/>
      <c r="M45" s="195"/>
      <c r="N45" s="196"/>
      <c r="O45" s="195"/>
      <c r="P45" s="195">
        <v>0</v>
      </c>
      <c r="Q45" s="197">
        <f t="shared" si="1"/>
        <v>0</v>
      </c>
      <c r="R45" s="198">
        <f t="shared" si="2"/>
        <v>0</v>
      </c>
    </row>
    <row r="46" spans="1:18" ht="15">
      <c r="A46" s="185"/>
      <c r="B46" s="1"/>
      <c r="C46" s="1"/>
      <c r="D46" s="1"/>
      <c r="E46" s="216">
        <v>27</v>
      </c>
      <c r="F46" s="511"/>
      <c r="G46" s="448"/>
      <c r="H46" s="195"/>
      <c r="I46" s="448"/>
      <c r="J46" s="448"/>
      <c r="K46" s="448"/>
      <c r="L46" s="194"/>
      <c r="M46" s="195"/>
      <c r="N46" s="196"/>
      <c r="O46" s="195"/>
      <c r="P46" s="195">
        <v>0</v>
      </c>
      <c r="Q46" s="197">
        <f t="shared" si="1"/>
        <v>0</v>
      </c>
      <c r="R46" s="198">
        <f t="shared" si="2"/>
        <v>0</v>
      </c>
    </row>
    <row r="47" spans="1:18" ht="15">
      <c r="A47" s="185"/>
      <c r="B47" s="1"/>
      <c r="C47" s="1"/>
      <c r="D47" s="1"/>
      <c r="E47" s="216">
        <v>28</v>
      </c>
      <c r="F47" s="511"/>
      <c r="G47" s="448"/>
      <c r="H47" s="195"/>
      <c r="I47" s="448"/>
      <c r="J47" s="448"/>
      <c r="K47" s="448"/>
      <c r="L47" s="194"/>
      <c r="M47" s="195"/>
      <c r="N47" s="196"/>
      <c r="O47" s="195"/>
      <c r="P47" s="195">
        <v>0</v>
      </c>
      <c r="Q47" s="197">
        <f t="shared" si="1"/>
        <v>0</v>
      </c>
      <c r="R47" s="198">
        <f t="shared" si="2"/>
        <v>0</v>
      </c>
    </row>
    <row r="48" spans="1:18" ht="15">
      <c r="A48" s="185"/>
      <c r="B48" s="1"/>
      <c r="C48" s="1"/>
      <c r="D48" s="1"/>
      <c r="E48" s="216">
        <v>29</v>
      </c>
      <c r="F48" s="511"/>
      <c r="G48" s="448"/>
      <c r="H48" s="195"/>
      <c r="I48" s="448"/>
      <c r="J48" s="448"/>
      <c r="K48" s="448"/>
      <c r="L48" s="194"/>
      <c r="M48" s="195"/>
      <c r="N48" s="196"/>
      <c r="O48" s="195"/>
      <c r="P48" s="195">
        <v>0</v>
      </c>
      <c r="Q48" s="197">
        <f t="shared" si="1"/>
        <v>0</v>
      </c>
      <c r="R48" s="198">
        <f t="shared" si="2"/>
        <v>0</v>
      </c>
    </row>
    <row r="49" spans="1:18" ht="15">
      <c r="A49" s="185"/>
      <c r="B49" s="1"/>
      <c r="C49" s="1"/>
      <c r="D49" s="1"/>
      <c r="E49" s="216">
        <v>30</v>
      </c>
      <c r="F49" s="511"/>
      <c r="G49" s="448"/>
      <c r="H49" s="195"/>
      <c r="I49" s="448"/>
      <c r="J49" s="448"/>
      <c r="K49" s="448"/>
      <c r="L49" s="194"/>
      <c r="M49" s="195"/>
      <c r="N49" s="196"/>
      <c r="O49" s="195"/>
      <c r="P49" s="195">
        <v>0</v>
      </c>
      <c r="Q49" s="197">
        <f t="shared" si="1"/>
        <v>0</v>
      </c>
      <c r="R49" s="198">
        <f t="shared" si="2"/>
        <v>0</v>
      </c>
    </row>
    <row r="50" spans="1:18">
      <c r="A50" s="185"/>
      <c r="B50" s="1"/>
      <c r="C50" s="1"/>
      <c r="D50" s="1"/>
      <c r="E50" s="200"/>
      <c r="F50" s="201"/>
      <c r="G50" s="201"/>
      <c r="H50" s="201"/>
      <c r="I50" s="201"/>
      <c r="J50" s="201"/>
      <c r="L50" s="26"/>
      <c r="M50" s="26"/>
      <c r="N50" s="26"/>
      <c r="O50" s="26"/>
      <c r="P50" s="26"/>
      <c r="Q50" s="26"/>
      <c r="R50" s="202"/>
    </row>
    <row r="51" spans="1:18" ht="15" thickBot="1">
      <c r="A51" s="185"/>
      <c r="B51" s="1"/>
      <c r="C51" s="1"/>
      <c r="D51" s="1"/>
      <c r="E51" s="203"/>
      <c r="F51" s="204"/>
      <c r="G51" s="204"/>
      <c r="H51" s="204"/>
      <c r="I51" s="204"/>
      <c r="J51" s="204"/>
      <c r="K51" s="91"/>
      <c r="L51" s="205"/>
      <c r="M51" s="205"/>
      <c r="N51" s="205"/>
      <c r="O51" s="205"/>
      <c r="P51" s="205"/>
      <c r="Q51" s="205"/>
      <c r="R51" s="206"/>
    </row>
    <row r="52" spans="1:18" ht="16.5" customHeight="1" thickBot="1">
      <c r="A52" s="185"/>
      <c r="B52" s="1"/>
      <c r="C52" s="1"/>
      <c r="D52" s="1"/>
      <c r="E52" s="467" t="s">
        <v>59</v>
      </c>
      <c r="F52" s="468"/>
      <c r="G52" s="468"/>
      <c r="H52" s="468"/>
      <c r="I52" s="468"/>
      <c r="J52" s="468"/>
      <c r="K52" s="468"/>
      <c r="L52" s="468"/>
      <c r="M52" s="468"/>
      <c r="N52" s="468"/>
      <c r="O52" s="468"/>
      <c r="P52" s="468"/>
      <c r="Q52" s="468"/>
      <c r="R52" s="469"/>
    </row>
    <row r="53" spans="1:18" ht="37.5" customHeight="1" thickBot="1">
      <c r="A53" s="185"/>
      <c r="B53" s="1"/>
      <c r="C53" s="1"/>
      <c r="D53" s="1"/>
      <c r="E53" s="503" t="s">
        <v>47</v>
      </c>
      <c r="F53" s="265"/>
      <c r="G53" s="265"/>
      <c r="H53" s="186" t="s">
        <v>7</v>
      </c>
      <c r="I53" s="215">
        <f>+SUM(P57:Q65)</f>
        <v>0</v>
      </c>
      <c r="J53" s="488" t="s">
        <v>38</v>
      </c>
      <c r="K53" s="488"/>
      <c r="L53" s="188" t="s">
        <v>7</v>
      </c>
      <c r="M53" s="215">
        <f>MIN(0.3*M17,I53)</f>
        <v>0</v>
      </c>
      <c r="N53" s="488" t="s">
        <v>79</v>
      </c>
      <c r="O53" s="488"/>
      <c r="P53" s="488"/>
      <c r="Q53" s="506">
        <f>+M53*Q12</f>
        <v>0</v>
      </c>
      <c r="R53" s="507"/>
    </row>
    <row r="54" spans="1:18" ht="15" customHeight="1">
      <c r="A54" s="185"/>
      <c r="B54" s="1"/>
      <c r="C54" s="1"/>
      <c r="D54" s="1"/>
      <c r="E54" s="504" t="s">
        <v>36</v>
      </c>
      <c r="F54" s="505"/>
      <c r="G54" s="505"/>
      <c r="H54" s="505"/>
      <c r="I54" s="505"/>
      <c r="J54" s="505"/>
      <c r="K54" s="505"/>
      <c r="L54" s="505"/>
      <c r="M54" s="508" t="s">
        <v>28</v>
      </c>
      <c r="N54" s="508"/>
      <c r="O54" s="508"/>
      <c r="P54" s="505" t="s">
        <v>40</v>
      </c>
      <c r="Q54" s="505"/>
      <c r="R54" s="509" t="s">
        <v>41</v>
      </c>
    </row>
    <row r="55" spans="1:18">
      <c r="A55" s="185"/>
      <c r="B55" s="1"/>
      <c r="C55" s="1"/>
      <c r="D55" s="1"/>
      <c r="E55" s="457"/>
      <c r="F55" s="458"/>
      <c r="G55" s="458"/>
      <c r="H55" s="458"/>
      <c r="I55" s="458"/>
      <c r="J55" s="458"/>
      <c r="K55" s="458"/>
      <c r="L55" s="458"/>
      <c r="M55" s="463" t="s">
        <v>23</v>
      </c>
      <c r="N55" s="463" t="s">
        <v>24</v>
      </c>
      <c r="O55" s="463" t="s">
        <v>25</v>
      </c>
      <c r="P55" s="458"/>
      <c r="Q55" s="458"/>
      <c r="R55" s="510"/>
    </row>
    <row r="56" spans="1:18">
      <c r="A56" s="185"/>
      <c r="B56" s="1"/>
      <c r="C56" s="1"/>
      <c r="D56" s="1"/>
      <c r="E56" s="457"/>
      <c r="F56" s="458"/>
      <c r="G56" s="458"/>
      <c r="H56" s="458"/>
      <c r="I56" s="458"/>
      <c r="J56" s="458"/>
      <c r="K56" s="458"/>
      <c r="L56" s="458"/>
      <c r="M56" s="464"/>
      <c r="N56" s="464"/>
      <c r="O56" s="464"/>
      <c r="P56" s="465" t="s">
        <v>7</v>
      </c>
      <c r="Q56" s="466"/>
      <c r="R56" s="207" t="s">
        <v>39</v>
      </c>
    </row>
    <row r="57" spans="1:18">
      <c r="A57" s="185"/>
      <c r="B57" s="1"/>
      <c r="C57" s="1"/>
      <c r="D57" s="1"/>
      <c r="E57" s="460"/>
      <c r="F57" s="460"/>
      <c r="G57" s="460"/>
      <c r="H57" s="460"/>
      <c r="I57" s="460"/>
      <c r="J57" s="460"/>
      <c r="K57" s="460"/>
      <c r="L57" s="460"/>
      <c r="M57" s="194"/>
      <c r="N57" s="194"/>
      <c r="O57" s="194"/>
      <c r="P57" s="448">
        <v>0</v>
      </c>
      <c r="Q57" s="448"/>
      <c r="R57" s="208">
        <v>0</v>
      </c>
    </row>
    <row r="58" spans="1:18">
      <c r="A58" s="185"/>
      <c r="B58" s="1"/>
      <c r="C58" s="1"/>
      <c r="D58" s="1"/>
      <c r="E58" s="460"/>
      <c r="F58" s="460"/>
      <c r="G58" s="460"/>
      <c r="H58" s="460"/>
      <c r="I58" s="460"/>
      <c r="J58" s="460"/>
      <c r="K58" s="460"/>
      <c r="L58" s="460"/>
      <c r="M58" s="194"/>
      <c r="N58" s="194"/>
      <c r="O58" s="194"/>
      <c r="P58" s="448">
        <v>0</v>
      </c>
      <c r="Q58" s="448"/>
      <c r="R58" s="208">
        <v>0</v>
      </c>
    </row>
    <row r="59" spans="1:18">
      <c r="A59" s="185"/>
      <c r="B59" s="1"/>
      <c r="C59" s="1"/>
      <c r="D59" s="1"/>
      <c r="E59" s="460"/>
      <c r="F59" s="460"/>
      <c r="G59" s="460"/>
      <c r="H59" s="460"/>
      <c r="I59" s="460"/>
      <c r="J59" s="460"/>
      <c r="K59" s="460"/>
      <c r="L59" s="460"/>
      <c r="M59" s="194"/>
      <c r="N59" s="194"/>
      <c r="O59" s="194"/>
      <c r="P59" s="448">
        <v>0</v>
      </c>
      <c r="Q59" s="448"/>
      <c r="R59" s="208">
        <v>0</v>
      </c>
    </row>
    <row r="60" spans="1:18">
      <c r="A60" s="185"/>
      <c r="B60" s="1"/>
      <c r="C60" s="1"/>
      <c r="D60" s="1"/>
      <c r="E60" s="460"/>
      <c r="F60" s="460"/>
      <c r="G60" s="460"/>
      <c r="H60" s="460"/>
      <c r="I60" s="460"/>
      <c r="J60" s="460"/>
      <c r="K60" s="460"/>
      <c r="L60" s="460"/>
      <c r="M60" s="194"/>
      <c r="N60" s="194"/>
      <c r="O60" s="194"/>
      <c r="P60" s="448">
        <v>0</v>
      </c>
      <c r="Q60" s="448"/>
      <c r="R60" s="208">
        <v>0</v>
      </c>
    </row>
    <row r="61" spans="1:18">
      <c r="A61" s="185"/>
      <c r="B61" s="1"/>
      <c r="C61" s="1"/>
      <c r="D61" s="1"/>
      <c r="E61" s="460"/>
      <c r="F61" s="460"/>
      <c r="G61" s="460"/>
      <c r="H61" s="460"/>
      <c r="I61" s="460"/>
      <c r="J61" s="460"/>
      <c r="K61" s="460"/>
      <c r="L61" s="460"/>
      <c r="M61" s="194"/>
      <c r="N61" s="194"/>
      <c r="O61" s="194"/>
      <c r="P61" s="448">
        <v>0</v>
      </c>
      <c r="Q61" s="448"/>
      <c r="R61" s="208">
        <v>0</v>
      </c>
    </row>
    <row r="62" spans="1:18">
      <c r="A62" s="185"/>
      <c r="B62" s="1"/>
      <c r="C62" s="1"/>
      <c r="D62" s="1"/>
      <c r="E62" s="460"/>
      <c r="F62" s="460"/>
      <c r="G62" s="460"/>
      <c r="H62" s="460"/>
      <c r="I62" s="460"/>
      <c r="J62" s="460"/>
      <c r="K62" s="460"/>
      <c r="L62" s="460"/>
      <c r="M62" s="194"/>
      <c r="N62" s="194"/>
      <c r="O62" s="194"/>
      <c r="P62" s="448">
        <v>0</v>
      </c>
      <c r="Q62" s="448"/>
      <c r="R62" s="208">
        <v>0</v>
      </c>
    </row>
    <row r="63" spans="1:18">
      <c r="A63" s="185"/>
      <c r="B63" s="1"/>
      <c r="C63" s="1"/>
      <c r="D63" s="1"/>
      <c r="E63" s="460"/>
      <c r="F63" s="460"/>
      <c r="G63" s="460"/>
      <c r="H63" s="460"/>
      <c r="I63" s="460"/>
      <c r="J63" s="460"/>
      <c r="K63" s="460"/>
      <c r="L63" s="460"/>
      <c r="M63" s="194"/>
      <c r="N63" s="194"/>
      <c r="O63" s="194"/>
      <c r="P63" s="448">
        <v>0</v>
      </c>
      <c r="Q63" s="448"/>
      <c r="R63" s="208">
        <v>0</v>
      </c>
    </row>
    <row r="64" spans="1:18">
      <c r="A64" s="185"/>
      <c r="B64" s="1"/>
      <c r="C64" s="1"/>
      <c r="D64" s="1"/>
      <c r="E64" s="460"/>
      <c r="F64" s="460"/>
      <c r="G64" s="460"/>
      <c r="H64" s="460"/>
      <c r="I64" s="460"/>
      <c r="J64" s="460"/>
      <c r="K64" s="460"/>
      <c r="L64" s="460"/>
      <c r="M64" s="194"/>
      <c r="N64" s="194"/>
      <c r="O64" s="194"/>
      <c r="P64" s="448">
        <v>0</v>
      </c>
      <c r="Q64" s="448"/>
      <c r="R64" s="208">
        <v>0</v>
      </c>
    </row>
    <row r="65" spans="1:19" ht="15" thickBot="1">
      <c r="A65" s="185"/>
      <c r="B65" s="1"/>
      <c r="C65" s="1"/>
      <c r="D65" s="1"/>
      <c r="E65" s="478"/>
      <c r="F65" s="478"/>
      <c r="G65" s="478"/>
      <c r="H65" s="478"/>
      <c r="I65" s="478"/>
      <c r="J65" s="478"/>
      <c r="K65" s="478"/>
      <c r="L65" s="478"/>
      <c r="M65" s="209"/>
      <c r="N65" s="194"/>
      <c r="O65" s="194"/>
      <c r="P65" s="448">
        <v>0</v>
      </c>
      <c r="Q65" s="448"/>
      <c r="R65" s="208">
        <v>0</v>
      </c>
    </row>
    <row r="66" spans="1:19" ht="15" customHeight="1">
      <c r="A66" s="185"/>
      <c r="B66" s="1"/>
      <c r="C66" s="1"/>
      <c r="D66" s="1"/>
      <c r="E66" s="185"/>
      <c r="I66" s="201"/>
      <c r="J66" s="501" t="s">
        <v>62</v>
      </c>
      <c r="K66" s="501"/>
      <c r="L66" s="501"/>
      <c r="N66" s="217"/>
      <c r="O66" s="217"/>
      <c r="P66" s="217"/>
      <c r="Q66" s="217"/>
      <c r="R66" s="218"/>
    </row>
    <row r="67" spans="1:19" ht="21">
      <c r="A67" s="185"/>
      <c r="B67" s="1"/>
      <c r="C67" s="1"/>
      <c r="D67" s="1"/>
      <c r="E67" s="185"/>
      <c r="I67" s="201"/>
      <c r="J67" s="446" t="s">
        <v>63</v>
      </c>
      <c r="K67" s="446"/>
      <c r="L67" s="41" t="s">
        <v>70</v>
      </c>
      <c r="R67" s="42"/>
    </row>
    <row r="68" spans="1:19" ht="15">
      <c r="A68" s="185"/>
      <c r="B68" s="1"/>
      <c r="C68" s="1"/>
      <c r="D68" s="1"/>
      <c r="E68" s="185"/>
      <c r="I68" s="201"/>
      <c r="J68" s="447" t="s">
        <v>80</v>
      </c>
      <c r="K68" s="447"/>
      <c r="L68" s="11">
        <f>+Q17</f>
        <v>0</v>
      </c>
      <c r="R68" s="42"/>
    </row>
    <row r="69" spans="1:19" ht="15">
      <c r="A69" s="185"/>
      <c r="B69" s="1"/>
      <c r="C69" s="1"/>
      <c r="D69" s="1"/>
      <c r="E69" s="185"/>
      <c r="I69" s="201"/>
      <c r="J69" s="447" t="s">
        <v>68</v>
      </c>
      <c r="K69" s="447"/>
      <c r="L69" s="11">
        <f>+Q53</f>
        <v>0</v>
      </c>
      <c r="R69" s="42"/>
    </row>
    <row r="70" spans="1:19" ht="15">
      <c r="A70" s="185"/>
      <c r="B70" s="1"/>
      <c r="C70" s="1"/>
      <c r="D70" s="1"/>
      <c r="E70" s="185"/>
      <c r="I70" s="201"/>
      <c r="J70" s="499" t="s">
        <v>102</v>
      </c>
      <c r="K70" s="499"/>
      <c r="L70" s="11">
        <f>SUM(L68:L69)</f>
        <v>0</v>
      </c>
      <c r="R70" s="42"/>
    </row>
    <row r="71" spans="1:19" ht="15.75" thickBot="1">
      <c r="A71" s="185"/>
      <c r="B71" s="1"/>
      <c r="C71" s="1"/>
      <c r="D71" s="1"/>
      <c r="E71" s="211"/>
      <c r="F71" s="91"/>
      <c r="G71" s="91"/>
      <c r="H71" s="91"/>
      <c r="I71" s="204"/>
      <c r="J71" s="500"/>
      <c r="K71" s="500"/>
      <c r="L71" s="221"/>
      <c r="M71" s="91"/>
      <c r="N71" s="91"/>
      <c r="O71" s="91"/>
      <c r="P71" s="91"/>
      <c r="Q71" s="91"/>
      <c r="R71" s="212"/>
    </row>
    <row r="72" spans="1:19" s="66" customFormat="1" ht="17.25" customHeight="1">
      <c r="A72" s="57"/>
      <c r="B72" s="58"/>
      <c r="C72" s="63" t="s">
        <v>9</v>
      </c>
      <c r="D72" s="64" t="s">
        <v>9</v>
      </c>
      <c r="E72" s="76"/>
      <c r="J72" s="273" t="s">
        <v>22</v>
      </c>
      <c r="K72" s="273"/>
      <c r="L72" s="273"/>
      <c r="M72" s="273"/>
      <c r="N72" s="77">
        <f>+IF(K12=0,Q12,"-")</f>
        <v>0</v>
      </c>
      <c r="Q72"/>
      <c r="R72" s="515"/>
      <c r="S72" s="1"/>
    </row>
    <row r="73" spans="1:19" s="66" customFormat="1" ht="17.25" customHeight="1">
      <c r="A73" s="57"/>
      <c r="B73" s="58"/>
      <c r="C73" s="63" t="s">
        <v>9</v>
      </c>
      <c r="D73" s="64" t="s">
        <v>9</v>
      </c>
      <c r="E73" s="78" t="s">
        <v>11</v>
      </c>
      <c r="F73" s="22"/>
      <c r="G73" s="22"/>
      <c r="H73" s="22"/>
      <c r="I73" s="22"/>
      <c r="J73" s="79">
        <v>300</v>
      </c>
      <c r="K73" s="20" t="s">
        <v>90</v>
      </c>
      <c r="L73" s="21"/>
      <c r="M73" s="21"/>
      <c r="N73" s="21"/>
      <c r="P73" s="223"/>
      <c r="Q73" s="1" t="s">
        <v>118</v>
      </c>
      <c r="R73" s="516"/>
      <c r="S73" s="1"/>
    </row>
    <row r="74" spans="1:19" s="66" customFormat="1" ht="17.25" customHeight="1">
      <c r="A74" s="57"/>
      <c r="B74" s="58"/>
      <c r="C74" s="63" t="s">
        <v>9</v>
      </c>
      <c r="D74" s="64" t="s">
        <v>9</v>
      </c>
      <c r="E74" s="80" t="s">
        <v>19</v>
      </c>
      <c r="F74" s="20" t="s">
        <v>16</v>
      </c>
      <c r="G74" s="20"/>
      <c r="H74" s="20"/>
      <c r="I74" s="20"/>
      <c r="J74" s="79">
        <v>600</v>
      </c>
      <c r="K74" s="20" t="s">
        <v>91</v>
      </c>
      <c r="L74" s="1"/>
      <c r="M74" s="1"/>
      <c r="N74" s="1"/>
      <c r="Q74"/>
      <c r="R74" s="517"/>
      <c r="S74" s="1"/>
    </row>
    <row r="75" spans="1:19" s="66" customFormat="1" ht="17.25" customHeight="1">
      <c r="A75" s="57"/>
      <c r="B75" s="58"/>
      <c r="C75" s="63" t="s">
        <v>9</v>
      </c>
      <c r="D75" s="64" t="s">
        <v>9</v>
      </c>
      <c r="E75" s="80" t="s">
        <v>20</v>
      </c>
      <c r="F75" s="20" t="s">
        <v>17</v>
      </c>
      <c r="G75" s="20"/>
      <c r="H75" s="20"/>
      <c r="I75" s="20"/>
      <c r="J75" s="79">
        <v>900</v>
      </c>
      <c r="K75" s="20" t="s">
        <v>92</v>
      </c>
      <c r="L75" s="1"/>
      <c r="M75" s="1"/>
      <c r="N75" s="1"/>
      <c r="P75" s="267" t="s">
        <v>26</v>
      </c>
      <c r="Q75" s="267"/>
      <c r="R75" s="268"/>
      <c r="S75" s="1"/>
    </row>
    <row r="76" spans="1:19" s="14" customFormat="1" ht="17.25" customHeight="1">
      <c r="A76" s="51"/>
      <c r="B76" s="52"/>
      <c r="C76" s="81"/>
      <c r="D76" s="81"/>
      <c r="E76" s="80" t="s">
        <v>12</v>
      </c>
      <c r="F76" s="20" t="s">
        <v>89</v>
      </c>
      <c r="G76" s="20"/>
      <c r="H76" s="20"/>
      <c r="I76" s="20"/>
      <c r="J76" s="263" t="s">
        <v>94</v>
      </c>
      <c r="K76" s="263"/>
      <c r="L76" s="263"/>
      <c r="M76" s="263"/>
      <c r="N76" s="1"/>
      <c r="P76" s="267"/>
      <c r="Q76" s="267"/>
      <c r="R76" s="268"/>
      <c r="S76" s="1"/>
    </row>
    <row r="77" spans="1:19" ht="17.25" customHeight="1">
      <c r="A77" s="51"/>
      <c r="B77" s="52"/>
      <c r="C77" s="52"/>
      <c r="D77" s="52"/>
      <c r="E77" s="80" t="s">
        <v>21</v>
      </c>
      <c r="F77" s="20" t="s">
        <v>18</v>
      </c>
      <c r="G77" s="20"/>
      <c r="H77" s="20"/>
      <c r="I77" s="20"/>
      <c r="J77" s="275"/>
      <c r="K77" s="275"/>
      <c r="L77" s="275"/>
      <c r="M77" s="275"/>
      <c r="N77" s="82" t="str">
        <f>+IF(K12=0,"-",Q12)</f>
        <v>-</v>
      </c>
      <c r="P77" s="267"/>
      <c r="Q77" s="267"/>
      <c r="R77" s="268"/>
    </row>
    <row r="78" spans="1:19" ht="17.25" customHeight="1">
      <c r="A78" s="51"/>
      <c r="B78" s="52"/>
      <c r="C78" s="52"/>
      <c r="D78" s="52"/>
      <c r="E78" s="83" t="s">
        <v>116</v>
      </c>
      <c r="F78" s="84"/>
      <c r="G78" s="84"/>
      <c r="H78" s="84"/>
      <c r="I78" s="84"/>
      <c r="J78" s="79">
        <f>+J73*(1+$K$12)</f>
        <v>300</v>
      </c>
      <c r="K78" s="20" t="s">
        <v>90</v>
      </c>
      <c r="L78" s="21"/>
      <c r="M78" s="21"/>
      <c r="N78" s="21"/>
      <c r="P78" s="267"/>
      <c r="Q78" s="267"/>
      <c r="R78" s="268"/>
    </row>
    <row r="79" spans="1:19" ht="17.25" customHeight="1">
      <c r="A79" s="51"/>
      <c r="B79" s="52"/>
      <c r="C79" s="52"/>
      <c r="D79" s="52"/>
      <c r="E79" s="83" t="s">
        <v>110</v>
      </c>
      <c r="F79" s="83"/>
      <c r="G79" s="83"/>
      <c r="H79" s="83"/>
      <c r="I79" s="84"/>
      <c r="J79" s="79">
        <f>+J74*(1+$K$12)</f>
        <v>600</v>
      </c>
      <c r="K79" s="20" t="s">
        <v>91</v>
      </c>
      <c r="L79" s="22"/>
      <c r="M79" s="22"/>
      <c r="N79" s="22"/>
      <c r="P79" s="269"/>
      <c r="Q79" s="269"/>
      <c r="R79" s="270"/>
    </row>
    <row r="80" spans="1:19" ht="17.25" customHeight="1" thickBot="1">
      <c r="A80" s="85"/>
      <c r="B80" s="86"/>
      <c r="C80" s="86"/>
      <c r="D80" s="86"/>
      <c r="E80" s="87" t="s">
        <v>106</v>
      </c>
      <c r="F80" s="88"/>
      <c r="G80" s="88"/>
      <c r="H80" s="88"/>
      <c r="I80" s="88"/>
      <c r="J80" s="89">
        <f>+J75*(1+$K$12)</f>
        <v>900</v>
      </c>
      <c r="K80" s="90" t="s">
        <v>92</v>
      </c>
      <c r="L80" s="91"/>
      <c r="M80" s="91"/>
      <c r="N80" s="91"/>
      <c r="O80" s="91"/>
      <c r="P80" s="271"/>
      <c r="Q80" s="271"/>
      <c r="R80" s="272"/>
    </row>
    <row r="81" spans="1:18" ht="12.75" customHeight="1">
      <c r="A81" s="92"/>
      <c r="B81" s="52"/>
      <c r="C81" s="52"/>
      <c r="D81" s="93"/>
      <c r="O81" s="66"/>
      <c r="P81" s="66"/>
      <c r="R81" s="94"/>
    </row>
    <row r="82" spans="1:18" ht="12.75" customHeight="1">
      <c r="A82" s="92"/>
      <c r="B82" s="52"/>
      <c r="C82" s="52"/>
      <c r="D82" s="93"/>
      <c r="O82" s="66"/>
      <c r="P82" s="66"/>
    </row>
    <row r="83" spans="1:18" ht="12.75" customHeight="1">
      <c r="A83" s="92"/>
      <c r="B83" s="52"/>
      <c r="C83" s="52"/>
      <c r="D83" s="93"/>
      <c r="O83" s="66"/>
      <c r="P83" s="66"/>
    </row>
    <row r="84" spans="1:18" ht="12.75" customHeight="1">
      <c r="A84" s="92"/>
      <c r="B84" s="52"/>
      <c r="C84" s="52"/>
      <c r="D84" s="93"/>
      <c r="O84" s="66"/>
      <c r="P84" s="66"/>
    </row>
    <row r="85" spans="1:18" s="21" customFormat="1" ht="18">
      <c r="A85" s="92"/>
      <c r="B85" s="52"/>
      <c r="C85" s="52"/>
      <c r="D85" s="93"/>
      <c r="O85" s="66"/>
      <c r="P85" s="66"/>
    </row>
    <row r="86" spans="1:18" s="21" customFormat="1" ht="22.15" customHeight="1">
      <c r="A86" s="92"/>
      <c r="B86" s="52"/>
      <c r="C86" s="52"/>
      <c r="D86" s="93"/>
      <c r="O86" s="66"/>
      <c r="P86" s="66"/>
    </row>
    <row r="87" spans="1:18" ht="19.149999999999999" customHeight="1">
      <c r="O87" s="66"/>
      <c r="P87" s="66"/>
    </row>
    <row r="88" spans="1:18">
      <c r="O88" s="66"/>
      <c r="P88" s="66"/>
    </row>
    <row r="89" spans="1:18">
      <c r="E89" s="20"/>
      <c r="F89" s="95"/>
      <c r="G89" s="95"/>
      <c r="H89" s="95"/>
      <c r="I89" s="95"/>
      <c r="O89" s="66"/>
      <c r="P89" s="66"/>
    </row>
    <row r="90" spans="1:18">
      <c r="E90" s="20"/>
      <c r="F90" s="95"/>
      <c r="G90" s="95"/>
      <c r="H90" s="95"/>
      <c r="I90" s="95"/>
      <c r="J90" s="95"/>
      <c r="K90" s="95"/>
    </row>
    <row r="91" spans="1:18">
      <c r="E91" s="20"/>
      <c r="F91" s="95"/>
      <c r="G91" s="95"/>
      <c r="H91" s="95"/>
      <c r="I91" s="95"/>
      <c r="J91" s="95"/>
      <c r="K91" s="95"/>
    </row>
    <row r="92" spans="1:18">
      <c r="E92" s="20"/>
      <c r="F92" s="95"/>
      <c r="G92" s="95"/>
      <c r="H92" s="95"/>
      <c r="I92" s="95"/>
      <c r="J92" s="95"/>
      <c r="K92" s="95"/>
    </row>
  </sheetData>
  <sheetProtection algorithmName="SHA-512" hashValue="j5UvzDVFO2VRpP2+VHv6OHG4bMbYrkmi0c9HwFhGYcTu6LlGC6fJErpKDzRDe5JqB7wY+OLg4Hwi3WHBymLBEA==" saltValue="sXUlfbBSnxAvzcht7Y8Ufw==" spinCount="100000" sheet="1" formatCells="0" formatColumns="0" formatRows="0" insertColumns="0" insertRows="0" insertHyperlinks="0" deleteColumns="0" deleteRows="0"/>
  <dataConsolidate/>
  <mergeCells count="134">
    <mergeCell ref="E1:R1"/>
    <mergeCell ref="E2:R4"/>
    <mergeCell ref="A5:R5"/>
    <mergeCell ref="E6:G6"/>
    <mergeCell ref="I6:L7"/>
    <mergeCell ref="M6:R7"/>
    <mergeCell ref="E7:G7"/>
    <mergeCell ref="E8:F9"/>
    <mergeCell ref="H8:K8"/>
    <mergeCell ref="H9:K9"/>
    <mergeCell ref="L8:R9"/>
    <mergeCell ref="E10:K11"/>
    <mergeCell ref="L10:P10"/>
    <mergeCell ref="Q10:R10"/>
    <mergeCell ref="L11:P11"/>
    <mergeCell ref="Q11:R11"/>
    <mergeCell ref="P75:R80"/>
    <mergeCell ref="J76:M77"/>
    <mergeCell ref="J66:L66"/>
    <mergeCell ref="J67:K67"/>
    <mergeCell ref="J68:K68"/>
    <mergeCell ref="J69:K69"/>
    <mergeCell ref="E12:I12"/>
    <mergeCell ref="K12:K15"/>
    <mergeCell ref="L12:P12"/>
    <mergeCell ref="E13:I13"/>
    <mergeCell ref="L13:N15"/>
    <mergeCell ref="E14:I14"/>
    <mergeCell ref="E15:I15"/>
    <mergeCell ref="Q17:R17"/>
    <mergeCell ref="E18:E19"/>
    <mergeCell ref="F18:G19"/>
    <mergeCell ref="H18:H19"/>
    <mergeCell ref="L18:N18"/>
    <mergeCell ref="J70:K70"/>
    <mergeCell ref="J71:K71"/>
    <mergeCell ref="J72:M72"/>
    <mergeCell ref="F23:G23"/>
    <mergeCell ref="F24:G24"/>
    <mergeCell ref="F25:G25"/>
    <mergeCell ref="I25:K25"/>
    <mergeCell ref="O18:O19"/>
    <mergeCell ref="F20:G20"/>
    <mergeCell ref="F21:G21"/>
    <mergeCell ref="F22:G22"/>
    <mergeCell ref="F35:G35"/>
    <mergeCell ref="F36:G36"/>
    <mergeCell ref="F37:G37"/>
    <mergeCell ref="I35:K35"/>
    <mergeCell ref="I36:K36"/>
    <mergeCell ref="I37:K37"/>
    <mergeCell ref="F32:G32"/>
    <mergeCell ref="F33:G33"/>
    <mergeCell ref="F34:G34"/>
    <mergeCell ref="I32:K32"/>
    <mergeCell ref="I33:K33"/>
    <mergeCell ref="I34:K34"/>
    <mergeCell ref="F41:G41"/>
    <mergeCell ref="F42:G42"/>
    <mergeCell ref="J17:K17"/>
    <mergeCell ref="N17:P17"/>
    <mergeCell ref="F29:G29"/>
    <mergeCell ref="F30:G30"/>
    <mergeCell ref="F31:G31"/>
    <mergeCell ref="I29:K29"/>
    <mergeCell ref="I30:K30"/>
    <mergeCell ref="I31:K31"/>
    <mergeCell ref="F26:G26"/>
    <mergeCell ref="F27:G27"/>
    <mergeCell ref="F28:G28"/>
    <mergeCell ref="I26:K26"/>
    <mergeCell ref="I27:K27"/>
    <mergeCell ref="I28:K28"/>
    <mergeCell ref="F43:G43"/>
    <mergeCell ref="I41:K41"/>
    <mergeCell ref="I42:K42"/>
    <mergeCell ref="I43:K43"/>
    <mergeCell ref="F38:G38"/>
    <mergeCell ref="F39:G39"/>
    <mergeCell ref="F40:G40"/>
    <mergeCell ref="I38:K38"/>
    <mergeCell ref="I39:K39"/>
    <mergeCell ref="I40:K40"/>
    <mergeCell ref="F47:G47"/>
    <mergeCell ref="F48:G48"/>
    <mergeCell ref="F49:G49"/>
    <mergeCell ref="I47:K47"/>
    <mergeCell ref="I48:K48"/>
    <mergeCell ref="I49:K49"/>
    <mergeCell ref="F44:G44"/>
    <mergeCell ref="F45:G45"/>
    <mergeCell ref="F46:G46"/>
    <mergeCell ref="I44:K44"/>
    <mergeCell ref="I45:K45"/>
    <mergeCell ref="I46:K46"/>
    <mergeCell ref="P61:Q61"/>
    <mergeCell ref="E60:L60"/>
    <mergeCell ref="E61:L61"/>
    <mergeCell ref="N55:N56"/>
    <mergeCell ref="O55:O56"/>
    <mergeCell ref="P56:Q56"/>
    <mergeCell ref="P57:Q57"/>
    <mergeCell ref="P58:Q58"/>
    <mergeCell ref="J53:K53"/>
    <mergeCell ref="N53:P53"/>
    <mergeCell ref="Q53:R53"/>
    <mergeCell ref="M54:O54"/>
    <mergeCell ref="P54:Q55"/>
    <mergeCell ref="R54:R55"/>
    <mergeCell ref="M55:M56"/>
    <mergeCell ref="E65:L65"/>
    <mergeCell ref="E52:R52"/>
    <mergeCell ref="E53:G53"/>
    <mergeCell ref="E54:L56"/>
    <mergeCell ref="E57:L57"/>
    <mergeCell ref="E58:L58"/>
    <mergeCell ref="E59:L59"/>
    <mergeCell ref="P65:Q65"/>
    <mergeCell ref="E16:R16"/>
    <mergeCell ref="E17:G17"/>
    <mergeCell ref="I18:K19"/>
    <mergeCell ref="I20:K20"/>
    <mergeCell ref="I21:K21"/>
    <mergeCell ref="I22:K22"/>
    <mergeCell ref="I23:K23"/>
    <mergeCell ref="I24:K24"/>
    <mergeCell ref="P62:Q62"/>
    <mergeCell ref="P63:Q63"/>
    <mergeCell ref="P64:Q64"/>
    <mergeCell ref="E62:L62"/>
    <mergeCell ref="E63:L63"/>
    <mergeCell ref="E64:L64"/>
    <mergeCell ref="P59:Q59"/>
    <mergeCell ref="P60:Q60"/>
  </mergeCells>
  <dataValidations count="5">
    <dataValidation type="list" allowBlank="1" showInputMessage="1" showErrorMessage="1" sqref="WVL983068:WVL983117 Q10:R10 WLP983068:WLP983117 WBT983068:WBT983117 VRX983068:VRX983117 VIB983068:VIB983117 UYF983068:UYF983117 UOJ983068:UOJ983117 UEN983068:UEN983117 TUR983068:TUR983117 TKV983068:TKV983117 TAZ983068:TAZ983117 SRD983068:SRD983117 SHH983068:SHH983117 RXL983068:RXL983117 RNP983068:RNP983117 RDT983068:RDT983117 QTX983068:QTX983117 QKB983068:QKB983117 QAF983068:QAF983117 PQJ983068:PQJ983117 PGN983068:PGN983117 OWR983068:OWR983117 OMV983068:OMV983117 OCZ983068:OCZ983117 NTD983068:NTD983117 NJH983068:NJH983117 MZL983068:MZL983117 MPP983068:MPP983117 MFT983068:MFT983117 LVX983068:LVX983117 LMB983068:LMB983117 LCF983068:LCF983117 KSJ983068:KSJ983117 KIN983068:KIN983117 JYR983068:JYR983117 JOV983068:JOV983117 JEZ983068:JEZ983117 IVD983068:IVD983117 ILH983068:ILH983117 IBL983068:IBL983117 HRP983068:HRP983117 HHT983068:HHT983117 GXX983068:GXX983117 GOB983068:GOB983117 GEF983068:GEF983117 FUJ983068:FUJ983117 FKN983068:FKN983117 FAR983068:FAR983117 EQV983068:EQV983117 EGZ983068:EGZ983117 DXD983068:DXD983117 DNH983068:DNH983117 DDL983068:DDL983117 CTP983068:CTP983117 CJT983068:CJT983117 BZX983068:BZX983117 BQB983068:BQB983117 BGF983068:BGF983117 AWJ983068:AWJ983117 AMN983068:AMN983117 ACR983068:ACR983117 SV983068:SV983117 IZ983068:IZ983117 WVL917532:WVL917581 WLP917532:WLP917581 WBT917532:WBT917581 VRX917532:VRX917581 VIB917532:VIB917581 UYF917532:UYF917581 UOJ917532:UOJ917581 UEN917532:UEN917581 TUR917532:TUR917581 TKV917532:TKV917581 TAZ917532:TAZ917581 SRD917532:SRD917581 SHH917532:SHH917581 RXL917532:RXL917581 RNP917532:RNP917581 RDT917532:RDT917581 QTX917532:QTX917581 QKB917532:QKB917581 QAF917532:QAF917581 PQJ917532:PQJ917581 PGN917532:PGN917581 OWR917532:OWR917581 OMV917532:OMV917581 OCZ917532:OCZ917581 NTD917532:NTD917581 NJH917532:NJH917581 MZL917532:MZL917581 MPP917532:MPP917581 MFT917532:MFT917581 LVX917532:LVX917581 LMB917532:LMB917581 LCF917532:LCF917581 KSJ917532:KSJ917581 KIN917532:KIN917581 JYR917532:JYR917581 JOV917532:JOV917581 JEZ917532:JEZ917581 IVD917532:IVD917581 ILH917532:ILH917581 IBL917532:IBL917581 HRP917532:HRP917581 HHT917532:HHT917581 GXX917532:GXX917581 GOB917532:GOB917581 GEF917532:GEF917581 FUJ917532:FUJ917581 FKN917532:FKN917581 FAR917532:FAR917581 EQV917532:EQV917581 EGZ917532:EGZ917581 DXD917532:DXD917581 DNH917532:DNH917581 DDL917532:DDL917581 CTP917532:CTP917581 CJT917532:CJT917581 BZX917532:BZX917581 BQB917532:BQB917581 BGF917532:BGF917581 AWJ917532:AWJ917581 AMN917532:AMN917581 ACR917532:ACR917581 SV917532:SV917581 IZ917532:IZ917581 WVL851996:WVL852045 WLP851996:WLP852045 WBT851996:WBT852045 VRX851996:VRX852045 VIB851996:VIB852045 UYF851996:UYF852045 UOJ851996:UOJ852045 UEN851996:UEN852045 TUR851996:TUR852045 TKV851996:TKV852045 TAZ851996:TAZ852045 SRD851996:SRD852045 SHH851996:SHH852045 RXL851996:RXL852045 RNP851996:RNP852045 RDT851996:RDT852045 QTX851996:QTX852045 QKB851996:QKB852045 QAF851996:QAF852045 PQJ851996:PQJ852045 PGN851996:PGN852045 OWR851996:OWR852045 OMV851996:OMV852045 OCZ851996:OCZ852045 NTD851996:NTD852045 NJH851996:NJH852045 MZL851996:MZL852045 MPP851996:MPP852045 MFT851996:MFT852045 LVX851996:LVX852045 LMB851996:LMB852045 LCF851996:LCF852045 KSJ851996:KSJ852045 KIN851996:KIN852045 JYR851996:JYR852045 JOV851996:JOV852045 JEZ851996:JEZ852045 IVD851996:IVD852045 ILH851996:ILH852045 IBL851996:IBL852045 HRP851996:HRP852045 HHT851996:HHT852045 GXX851996:GXX852045 GOB851996:GOB852045 GEF851996:GEF852045 FUJ851996:FUJ852045 FKN851996:FKN852045 FAR851996:FAR852045 EQV851996:EQV852045 EGZ851996:EGZ852045 DXD851996:DXD852045 DNH851996:DNH852045 DDL851996:DDL852045 CTP851996:CTP852045 CJT851996:CJT852045 BZX851996:BZX852045 BQB851996:BQB852045 BGF851996:BGF852045 AWJ851996:AWJ852045 AMN851996:AMN852045 ACR851996:ACR852045 SV851996:SV852045 IZ851996:IZ852045 WVL786460:WVL786509 WLP786460:WLP786509 WBT786460:WBT786509 VRX786460:VRX786509 VIB786460:VIB786509 UYF786460:UYF786509 UOJ786460:UOJ786509 UEN786460:UEN786509 TUR786460:TUR786509 TKV786460:TKV786509 TAZ786460:TAZ786509 SRD786460:SRD786509 SHH786460:SHH786509 RXL786460:RXL786509 RNP786460:RNP786509 RDT786460:RDT786509 QTX786460:QTX786509 QKB786460:QKB786509 QAF786460:QAF786509 PQJ786460:PQJ786509 PGN786460:PGN786509 OWR786460:OWR786509 OMV786460:OMV786509 OCZ786460:OCZ786509 NTD786460:NTD786509 NJH786460:NJH786509 MZL786460:MZL786509 MPP786460:MPP786509 MFT786460:MFT786509 LVX786460:LVX786509 LMB786460:LMB786509 LCF786460:LCF786509 KSJ786460:KSJ786509 KIN786460:KIN786509 JYR786460:JYR786509 JOV786460:JOV786509 JEZ786460:JEZ786509 IVD786460:IVD786509 ILH786460:ILH786509 IBL786460:IBL786509 HRP786460:HRP786509 HHT786460:HHT786509 GXX786460:GXX786509 GOB786460:GOB786509 GEF786460:GEF786509 FUJ786460:FUJ786509 FKN786460:FKN786509 FAR786460:FAR786509 EQV786460:EQV786509 EGZ786460:EGZ786509 DXD786460:DXD786509 DNH786460:DNH786509 DDL786460:DDL786509 CTP786460:CTP786509 CJT786460:CJT786509 BZX786460:BZX786509 BQB786460:BQB786509 BGF786460:BGF786509 AWJ786460:AWJ786509 AMN786460:AMN786509 ACR786460:ACR786509 SV786460:SV786509 IZ786460:IZ786509 WVL720924:WVL720973 WLP720924:WLP720973 WBT720924:WBT720973 VRX720924:VRX720973 VIB720924:VIB720973 UYF720924:UYF720973 UOJ720924:UOJ720973 UEN720924:UEN720973 TUR720924:TUR720973 TKV720924:TKV720973 TAZ720924:TAZ720973 SRD720924:SRD720973 SHH720924:SHH720973 RXL720924:RXL720973 RNP720924:RNP720973 RDT720924:RDT720973 QTX720924:QTX720973 QKB720924:QKB720973 QAF720924:QAF720973 PQJ720924:PQJ720973 PGN720924:PGN720973 OWR720924:OWR720973 OMV720924:OMV720973 OCZ720924:OCZ720973 NTD720924:NTD720973 NJH720924:NJH720973 MZL720924:MZL720973 MPP720924:MPP720973 MFT720924:MFT720973 LVX720924:LVX720973 LMB720924:LMB720973 LCF720924:LCF720973 KSJ720924:KSJ720973 KIN720924:KIN720973 JYR720924:JYR720973 JOV720924:JOV720973 JEZ720924:JEZ720973 IVD720924:IVD720973 ILH720924:ILH720973 IBL720924:IBL720973 HRP720924:HRP720973 HHT720924:HHT720973 GXX720924:GXX720973 GOB720924:GOB720973 GEF720924:GEF720973 FUJ720924:FUJ720973 FKN720924:FKN720973 FAR720924:FAR720973 EQV720924:EQV720973 EGZ720924:EGZ720973 DXD720924:DXD720973 DNH720924:DNH720973 DDL720924:DDL720973 CTP720924:CTP720973 CJT720924:CJT720973 BZX720924:BZX720973 BQB720924:BQB720973 BGF720924:BGF720973 AWJ720924:AWJ720973 AMN720924:AMN720973 ACR720924:ACR720973 SV720924:SV720973 IZ720924:IZ720973 WVL655388:WVL655437 WLP655388:WLP655437 WBT655388:WBT655437 VRX655388:VRX655437 VIB655388:VIB655437 UYF655388:UYF655437 UOJ655388:UOJ655437 UEN655388:UEN655437 TUR655388:TUR655437 TKV655388:TKV655437 TAZ655388:TAZ655437 SRD655388:SRD655437 SHH655388:SHH655437 RXL655388:RXL655437 RNP655388:RNP655437 RDT655388:RDT655437 QTX655388:QTX655437 QKB655388:QKB655437 QAF655388:QAF655437 PQJ655388:PQJ655437 PGN655388:PGN655437 OWR655388:OWR655437 OMV655388:OMV655437 OCZ655388:OCZ655437 NTD655388:NTD655437 NJH655388:NJH655437 MZL655388:MZL655437 MPP655388:MPP655437 MFT655388:MFT655437 LVX655388:LVX655437 LMB655388:LMB655437 LCF655388:LCF655437 KSJ655388:KSJ655437 KIN655388:KIN655437 JYR655388:JYR655437 JOV655388:JOV655437 JEZ655388:JEZ655437 IVD655388:IVD655437 ILH655388:ILH655437 IBL655388:IBL655437 HRP655388:HRP655437 HHT655388:HHT655437 GXX655388:GXX655437 GOB655388:GOB655437 GEF655388:GEF655437 FUJ655388:FUJ655437 FKN655388:FKN655437 FAR655388:FAR655437 EQV655388:EQV655437 EGZ655388:EGZ655437 DXD655388:DXD655437 DNH655388:DNH655437 DDL655388:DDL655437 CTP655388:CTP655437 CJT655388:CJT655437 BZX655388:BZX655437 BQB655388:BQB655437 BGF655388:BGF655437 AWJ655388:AWJ655437 AMN655388:AMN655437 ACR655388:ACR655437 SV655388:SV655437 IZ655388:IZ655437 WVL589852:WVL589901 WLP589852:WLP589901 WBT589852:WBT589901 VRX589852:VRX589901 VIB589852:VIB589901 UYF589852:UYF589901 UOJ589852:UOJ589901 UEN589852:UEN589901 TUR589852:TUR589901 TKV589852:TKV589901 TAZ589852:TAZ589901 SRD589852:SRD589901 SHH589852:SHH589901 RXL589852:RXL589901 RNP589852:RNP589901 RDT589852:RDT589901 QTX589852:QTX589901 QKB589852:QKB589901 QAF589852:QAF589901 PQJ589852:PQJ589901 PGN589852:PGN589901 OWR589852:OWR589901 OMV589852:OMV589901 OCZ589852:OCZ589901 NTD589852:NTD589901 NJH589852:NJH589901 MZL589852:MZL589901 MPP589852:MPP589901 MFT589852:MFT589901 LVX589852:LVX589901 LMB589852:LMB589901 LCF589852:LCF589901 KSJ589852:KSJ589901 KIN589852:KIN589901 JYR589852:JYR589901 JOV589852:JOV589901 JEZ589852:JEZ589901 IVD589852:IVD589901 ILH589852:ILH589901 IBL589852:IBL589901 HRP589852:HRP589901 HHT589852:HHT589901 GXX589852:GXX589901 GOB589852:GOB589901 GEF589852:GEF589901 FUJ589852:FUJ589901 FKN589852:FKN589901 FAR589852:FAR589901 EQV589852:EQV589901 EGZ589852:EGZ589901 DXD589852:DXD589901 DNH589852:DNH589901 DDL589852:DDL589901 CTP589852:CTP589901 CJT589852:CJT589901 BZX589852:BZX589901 BQB589852:BQB589901 BGF589852:BGF589901 AWJ589852:AWJ589901 AMN589852:AMN589901 ACR589852:ACR589901 SV589852:SV589901 IZ589852:IZ589901 WVL524316:WVL524365 WLP524316:WLP524365 WBT524316:WBT524365 VRX524316:VRX524365 VIB524316:VIB524365 UYF524316:UYF524365 UOJ524316:UOJ524365 UEN524316:UEN524365 TUR524316:TUR524365 TKV524316:TKV524365 TAZ524316:TAZ524365 SRD524316:SRD524365 SHH524316:SHH524365 RXL524316:RXL524365 RNP524316:RNP524365 RDT524316:RDT524365 QTX524316:QTX524365 QKB524316:QKB524365 QAF524316:QAF524365 PQJ524316:PQJ524365 PGN524316:PGN524365 OWR524316:OWR524365 OMV524316:OMV524365 OCZ524316:OCZ524365 NTD524316:NTD524365 NJH524316:NJH524365 MZL524316:MZL524365 MPP524316:MPP524365 MFT524316:MFT524365 LVX524316:LVX524365 LMB524316:LMB524365 LCF524316:LCF524365 KSJ524316:KSJ524365 KIN524316:KIN524365 JYR524316:JYR524365 JOV524316:JOV524365 JEZ524316:JEZ524365 IVD524316:IVD524365 ILH524316:ILH524365 IBL524316:IBL524365 HRP524316:HRP524365 HHT524316:HHT524365 GXX524316:GXX524365 GOB524316:GOB524365 GEF524316:GEF524365 FUJ524316:FUJ524365 FKN524316:FKN524365 FAR524316:FAR524365 EQV524316:EQV524365 EGZ524316:EGZ524365 DXD524316:DXD524365 DNH524316:DNH524365 DDL524316:DDL524365 CTP524316:CTP524365 CJT524316:CJT524365 BZX524316:BZX524365 BQB524316:BQB524365 BGF524316:BGF524365 AWJ524316:AWJ524365 AMN524316:AMN524365 ACR524316:ACR524365 SV524316:SV524365 IZ524316:IZ524365 WVL458780:WVL458829 WLP458780:WLP458829 WBT458780:WBT458829 VRX458780:VRX458829 VIB458780:VIB458829 UYF458780:UYF458829 UOJ458780:UOJ458829 UEN458780:UEN458829 TUR458780:TUR458829 TKV458780:TKV458829 TAZ458780:TAZ458829 SRD458780:SRD458829 SHH458780:SHH458829 RXL458780:RXL458829 RNP458780:RNP458829 RDT458780:RDT458829 QTX458780:QTX458829 QKB458780:QKB458829 QAF458780:QAF458829 PQJ458780:PQJ458829 PGN458780:PGN458829 OWR458780:OWR458829 OMV458780:OMV458829 OCZ458780:OCZ458829 NTD458780:NTD458829 NJH458780:NJH458829 MZL458780:MZL458829 MPP458780:MPP458829 MFT458780:MFT458829 LVX458780:LVX458829 LMB458780:LMB458829 LCF458780:LCF458829 KSJ458780:KSJ458829 KIN458780:KIN458829 JYR458780:JYR458829 JOV458780:JOV458829 JEZ458780:JEZ458829 IVD458780:IVD458829 ILH458780:ILH458829 IBL458780:IBL458829 HRP458780:HRP458829 HHT458780:HHT458829 GXX458780:GXX458829 GOB458780:GOB458829 GEF458780:GEF458829 FUJ458780:FUJ458829 FKN458780:FKN458829 FAR458780:FAR458829 EQV458780:EQV458829 EGZ458780:EGZ458829 DXD458780:DXD458829 DNH458780:DNH458829 DDL458780:DDL458829 CTP458780:CTP458829 CJT458780:CJT458829 BZX458780:BZX458829 BQB458780:BQB458829 BGF458780:BGF458829 AWJ458780:AWJ458829 AMN458780:AMN458829 ACR458780:ACR458829 SV458780:SV458829 IZ458780:IZ458829 WVL393244:WVL393293 WLP393244:WLP393293 WBT393244:WBT393293 VRX393244:VRX393293 VIB393244:VIB393293 UYF393244:UYF393293 UOJ393244:UOJ393293 UEN393244:UEN393293 TUR393244:TUR393293 TKV393244:TKV393293 TAZ393244:TAZ393293 SRD393244:SRD393293 SHH393244:SHH393293 RXL393244:RXL393293 RNP393244:RNP393293 RDT393244:RDT393293 QTX393244:QTX393293 QKB393244:QKB393293 QAF393244:QAF393293 PQJ393244:PQJ393293 PGN393244:PGN393293 OWR393244:OWR393293 OMV393244:OMV393293 OCZ393244:OCZ393293 NTD393244:NTD393293 NJH393244:NJH393293 MZL393244:MZL393293 MPP393244:MPP393293 MFT393244:MFT393293 LVX393244:LVX393293 LMB393244:LMB393293 LCF393244:LCF393293 KSJ393244:KSJ393293 KIN393244:KIN393293 JYR393244:JYR393293 JOV393244:JOV393293 JEZ393244:JEZ393293 IVD393244:IVD393293 ILH393244:ILH393293 IBL393244:IBL393293 HRP393244:HRP393293 HHT393244:HHT393293 GXX393244:GXX393293 GOB393244:GOB393293 GEF393244:GEF393293 FUJ393244:FUJ393293 FKN393244:FKN393293 FAR393244:FAR393293 EQV393244:EQV393293 EGZ393244:EGZ393293 DXD393244:DXD393293 DNH393244:DNH393293 DDL393244:DDL393293 CTP393244:CTP393293 CJT393244:CJT393293 BZX393244:BZX393293 BQB393244:BQB393293 BGF393244:BGF393293 AWJ393244:AWJ393293 AMN393244:AMN393293 ACR393244:ACR393293 SV393244:SV393293 IZ393244:IZ393293 WVL327708:WVL327757 WLP327708:WLP327757 WBT327708:WBT327757 VRX327708:VRX327757 VIB327708:VIB327757 UYF327708:UYF327757 UOJ327708:UOJ327757 UEN327708:UEN327757 TUR327708:TUR327757 TKV327708:TKV327757 TAZ327708:TAZ327757 SRD327708:SRD327757 SHH327708:SHH327757 RXL327708:RXL327757 RNP327708:RNP327757 RDT327708:RDT327757 QTX327708:QTX327757 QKB327708:QKB327757 QAF327708:QAF327757 PQJ327708:PQJ327757 PGN327708:PGN327757 OWR327708:OWR327757 OMV327708:OMV327757 OCZ327708:OCZ327757 NTD327708:NTD327757 NJH327708:NJH327757 MZL327708:MZL327757 MPP327708:MPP327757 MFT327708:MFT327757 LVX327708:LVX327757 LMB327708:LMB327757 LCF327708:LCF327757 KSJ327708:KSJ327757 KIN327708:KIN327757 JYR327708:JYR327757 JOV327708:JOV327757 JEZ327708:JEZ327757 IVD327708:IVD327757 ILH327708:ILH327757 IBL327708:IBL327757 HRP327708:HRP327757 HHT327708:HHT327757 GXX327708:GXX327757 GOB327708:GOB327757 GEF327708:GEF327757 FUJ327708:FUJ327757 FKN327708:FKN327757 FAR327708:FAR327757 EQV327708:EQV327757 EGZ327708:EGZ327757 DXD327708:DXD327757 DNH327708:DNH327757 DDL327708:DDL327757 CTP327708:CTP327757 CJT327708:CJT327757 BZX327708:BZX327757 BQB327708:BQB327757 BGF327708:BGF327757 AWJ327708:AWJ327757 AMN327708:AMN327757 ACR327708:ACR327757 SV327708:SV327757 IZ327708:IZ327757 WVL262172:WVL262221 WLP262172:WLP262221 WBT262172:WBT262221 VRX262172:VRX262221 VIB262172:VIB262221 UYF262172:UYF262221 UOJ262172:UOJ262221 UEN262172:UEN262221 TUR262172:TUR262221 TKV262172:TKV262221 TAZ262172:TAZ262221 SRD262172:SRD262221 SHH262172:SHH262221 RXL262172:RXL262221 RNP262172:RNP262221 RDT262172:RDT262221 QTX262172:QTX262221 QKB262172:QKB262221 QAF262172:QAF262221 PQJ262172:PQJ262221 PGN262172:PGN262221 OWR262172:OWR262221 OMV262172:OMV262221 OCZ262172:OCZ262221 NTD262172:NTD262221 NJH262172:NJH262221 MZL262172:MZL262221 MPP262172:MPP262221 MFT262172:MFT262221 LVX262172:LVX262221 LMB262172:LMB262221 LCF262172:LCF262221 KSJ262172:KSJ262221 KIN262172:KIN262221 JYR262172:JYR262221 JOV262172:JOV262221 JEZ262172:JEZ262221 IVD262172:IVD262221 ILH262172:ILH262221 IBL262172:IBL262221 HRP262172:HRP262221 HHT262172:HHT262221 GXX262172:GXX262221 GOB262172:GOB262221 GEF262172:GEF262221 FUJ262172:FUJ262221 FKN262172:FKN262221 FAR262172:FAR262221 EQV262172:EQV262221 EGZ262172:EGZ262221 DXD262172:DXD262221 DNH262172:DNH262221 DDL262172:DDL262221 CTP262172:CTP262221 CJT262172:CJT262221 BZX262172:BZX262221 BQB262172:BQB262221 BGF262172:BGF262221 AWJ262172:AWJ262221 AMN262172:AMN262221 ACR262172:ACR262221 SV262172:SV262221 IZ262172:IZ262221 WVL196636:WVL196685 WLP196636:WLP196685 WBT196636:WBT196685 VRX196636:VRX196685 VIB196636:VIB196685 UYF196636:UYF196685 UOJ196636:UOJ196685 UEN196636:UEN196685 TUR196636:TUR196685 TKV196636:TKV196685 TAZ196636:TAZ196685 SRD196636:SRD196685 SHH196636:SHH196685 RXL196636:RXL196685 RNP196636:RNP196685 RDT196636:RDT196685 QTX196636:QTX196685 QKB196636:QKB196685 QAF196636:QAF196685 PQJ196636:PQJ196685 PGN196636:PGN196685 OWR196636:OWR196685 OMV196636:OMV196685 OCZ196636:OCZ196685 NTD196636:NTD196685 NJH196636:NJH196685 MZL196636:MZL196685 MPP196636:MPP196685 MFT196636:MFT196685 LVX196636:LVX196685 LMB196636:LMB196685 LCF196636:LCF196685 KSJ196636:KSJ196685 KIN196636:KIN196685 JYR196636:JYR196685 JOV196636:JOV196685 JEZ196636:JEZ196685 IVD196636:IVD196685 ILH196636:ILH196685 IBL196636:IBL196685 HRP196636:HRP196685 HHT196636:HHT196685 GXX196636:GXX196685 GOB196636:GOB196685 GEF196636:GEF196685 FUJ196636:FUJ196685 FKN196636:FKN196685 FAR196636:FAR196685 EQV196636:EQV196685 EGZ196636:EGZ196685 DXD196636:DXD196685 DNH196636:DNH196685 DDL196636:DDL196685 CTP196636:CTP196685 CJT196636:CJT196685 BZX196636:BZX196685 BQB196636:BQB196685 BGF196636:BGF196685 AWJ196636:AWJ196685 AMN196636:AMN196685 ACR196636:ACR196685 SV196636:SV196685 IZ196636:IZ196685 WVL131100:WVL131149 WLP131100:WLP131149 WBT131100:WBT131149 VRX131100:VRX131149 VIB131100:VIB131149 UYF131100:UYF131149 UOJ131100:UOJ131149 UEN131100:UEN131149 TUR131100:TUR131149 TKV131100:TKV131149 TAZ131100:TAZ131149 SRD131100:SRD131149 SHH131100:SHH131149 RXL131100:RXL131149 RNP131100:RNP131149 RDT131100:RDT131149 QTX131100:QTX131149 QKB131100:QKB131149 QAF131100:QAF131149 PQJ131100:PQJ131149 PGN131100:PGN131149 OWR131100:OWR131149 OMV131100:OMV131149 OCZ131100:OCZ131149 NTD131100:NTD131149 NJH131100:NJH131149 MZL131100:MZL131149 MPP131100:MPP131149 MFT131100:MFT131149 LVX131100:LVX131149 LMB131100:LMB131149 LCF131100:LCF131149 KSJ131100:KSJ131149 KIN131100:KIN131149 JYR131100:JYR131149 JOV131100:JOV131149 JEZ131100:JEZ131149 IVD131100:IVD131149 ILH131100:ILH131149 IBL131100:IBL131149 HRP131100:HRP131149 HHT131100:HHT131149 GXX131100:GXX131149 GOB131100:GOB131149 GEF131100:GEF131149 FUJ131100:FUJ131149 FKN131100:FKN131149 FAR131100:FAR131149 EQV131100:EQV131149 EGZ131100:EGZ131149 DXD131100:DXD131149 DNH131100:DNH131149 DDL131100:DDL131149 CTP131100:CTP131149 CJT131100:CJT131149 BZX131100:BZX131149 BQB131100:BQB131149 BGF131100:BGF131149 AWJ131100:AWJ131149 AMN131100:AMN131149 ACR131100:ACR131149 SV131100:SV131149 IZ131100:IZ131149 WVL65564:WVL65613 WLP65564:WLP65613 WBT65564:WBT65613 VRX65564:VRX65613 VIB65564:VIB65613 UYF65564:UYF65613 UOJ65564:UOJ65613 UEN65564:UEN65613 TUR65564:TUR65613 TKV65564:TKV65613 TAZ65564:TAZ65613 SRD65564:SRD65613 SHH65564:SHH65613 RXL65564:RXL65613 RNP65564:RNP65613 RDT65564:RDT65613 QTX65564:QTX65613 QKB65564:QKB65613 QAF65564:QAF65613 PQJ65564:PQJ65613 PGN65564:PGN65613 OWR65564:OWR65613 OMV65564:OMV65613 OCZ65564:OCZ65613 NTD65564:NTD65613 NJH65564:NJH65613 MZL65564:MZL65613 MPP65564:MPP65613 MFT65564:MFT65613 LVX65564:LVX65613 LMB65564:LMB65613 LCF65564:LCF65613 KSJ65564:KSJ65613 KIN65564:KIN65613 JYR65564:JYR65613 JOV65564:JOV65613 JEZ65564:JEZ65613 IVD65564:IVD65613 ILH65564:ILH65613 IBL65564:IBL65613 HRP65564:HRP65613 HHT65564:HHT65613 GXX65564:GXX65613 GOB65564:GOB65613 GEF65564:GEF65613 FUJ65564:FUJ65613 FKN65564:FKN65613 FAR65564:FAR65613 EQV65564:EQV65613 EGZ65564:EGZ65613 DXD65564:DXD65613 DNH65564:DNH65613 DDL65564:DDL65613 CTP65564:CTP65613 CJT65564:CJT65613 BZX65564:BZX65613 BQB65564:BQB65613 BGF65564:BGF65613 AWJ65564:AWJ65613 AMN65564:AMN65613 ACR65564:ACR65613 SV65564:SV65613 IZ65564:IZ65613 WVL72:WVL75 WLP72:WLP75 WBT72:WBT75 VRX72:VRX75 VIB72:VIB75 UYF72:UYF75 UOJ72:UOJ75 UEN72:UEN75 TUR72:TUR75 TKV72:TKV75 TAZ72:TAZ75 SRD72:SRD75 SHH72:SHH75 RXL72:RXL75 RNP72:RNP75 RDT72:RDT75 QTX72:QTX75 QKB72:QKB75 QAF72:QAF75 PQJ72:PQJ75 PGN72:PGN75 OWR72:OWR75 OMV72:OMV75 OCZ72:OCZ75 NTD72:NTD75 NJH72:NJH75 MZL72:MZL75 MPP72:MPP75 MFT72:MFT75 LVX72:LVX75 LMB72:LMB75 LCF72:LCF75 KSJ72:KSJ75 KIN72:KIN75 JYR72:JYR75 JOV72:JOV75 JEZ72:JEZ75 IVD72:IVD75 ILH72:ILH75 IBL72:IBL75 HRP72:HRP75 HHT72:HHT75 GXX72:GXX75 GOB72:GOB75 GEF72:GEF75 FUJ72:FUJ75 FKN72:FKN75 FAR72:FAR75 EQV72:EQV75 EGZ72:EGZ75 DXD72:DXD75 DNH72:DNH75 DDL72:DDL75 CTP72:CTP75 CJT72:CJT75 BZX72:BZX75 BQB72:BQB75 BGF72:BGF75 AWJ72:AWJ75 AMN72:AMN75 ACR72:ACR75 SV72:SV75 IZ72:IZ75" xr:uid="{36F043D8-47DC-4872-AD70-E2C0433A44B8}">
      <formula1>$E$74:$E$77</formula1>
    </dataValidation>
    <dataValidation type="list" allowBlank="1" showInputMessage="1" showErrorMessage="1" sqref="O13:O15 J12:J15 N54:N56" xr:uid="{1FF2E56E-DA1C-49CF-BFF1-D29C7EBD3295}">
      <formula1>"SI,NO"</formula1>
    </dataValidation>
    <dataValidation type="list" allowBlank="1" showInputMessage="1" showErrorMessage="1" sqref="WVN983062:WVO983062 WLR983062:WLS983062 WBV983062:WBW983062 VRZ983062:VSA983062 VID983062:VIE983062 UYH983062:UYI983062 UOL983062:UOM983062 UEP983062:UEQ983062 TUT983062:TUU983062 TKX983062:TKY983062 TBB983062:TBC983062 SRF983062:SRG983062 SHJ983062:SHK983062 RXN983062:RXO983062 RNR983062:RNS983062 RDV983062:RDW983062 QTZ983062:QUA983062 QKD983062:QKE983062 QAH983062:QAI983062 PQL983062:PQM983062 PGP983062:PGQ983062 OWT983062:OWU983062 OMX983062:OMY983062 ODB983062:ODC983062 NTF983062:NTG983062 NJJ983062:NJK983062 MZN983062:MZO983062 MPR983062:MPS983062 MFV983062:MFW983062 LVZ983062:LWA983062 LMD983062:LME983062 LCH983062:LCI983062 KSL983062:KSM983062 KIP983062:KIQ983062 JYT983062:JYU983062 JOX983062:JOY983062 JFB983062:JFC983062 IVF983062:IVG983062 ILJ983062:ILK983062 IBN983062:IBO983062 HRR983062:HRS983062 HHV983062:HHW983062 GXZ983062:GYA983062 GOD983062:GOE983062 GEH983062:GEI983062 FUL983062:FUM983062 FKP983062:FKQ983062 FAT983062:FAU983062 EQX983062:EQY983062 EHB983062:EHC983062 DXF983062:DXG983062 DNJ983062:DNK983062 DDN983062:DDO983062 CTR983062:CTS983062 CJV983062:CJW983062 BZZ983062:CAA983062 BQD983062:BQE983062 BGH983062:BGI983062 AWL983062:AWM983062 AMP983062:AMQ983062 ACT983062:ACU983062 SX983062:SY983062 JB983062:JC983062 WVN917526:WVO917526 WLR917526:WLS917526 WBV917526:WBW917526 VRZ917526:VSA917526 VID917526:VIE917526 UYH917526:UYI917526 UOL917526:UOM917526 UEP917526:UEQ917526 TUT917526:TUU917526 TKX917526:TKY917526 TBB917526:TBC917526 SRF917526:SRG917526 SHJ917526:SHK917526 RXN917526:RXO917526 RNR917526:RNS917526 RDV917526:RDW917526 QTZ917526:QUA917526 QKD917526:QKE917526 QAH917526:QAI917526 PQL917526:PQM917526 PGP917526:PGQ917526 OWT917526:OWU917526 OMX917526:OMY917526 ODB917526:ODC917526 NTF917526:NTG917526 NJJ917526:NJK917526 MZN917526:MZO917526 MPR917526:MPS917526 MFV917526:MFW917526 LVZ917526:LWA917526 LMD917526:LME917526 LCH917526:LCI917526 KSL917526:KSM917526 KIP917526:KIQ917526 JYT917526:JYU917526 JOX917526:JOY917526 JFB917526:JFC917526 IVF917526:IVG917526 ILJ917526:ILK917526 IBN917526:IBO917526 HRR917526:HRS917526 HHV917526:HHW917526 GXZ917526:GYA917526 GOD917526:GOE917526 GEH917526:GEI917526 FUL917526:FUM917526 FKP917526:FKQ917526 FAT917526:FAU917526 EQX917526:EQY917526 EHB917526:EHC917526 DXF917526:DXG917526 DNJ917526:DNK917526 DDN917526:DDO917526 CTR917526:CTS917526 CJV917526:CJW917526 BZZ917526:CAA917526 BQD917526:BQE917526 BGH917526:BGI917526 AWL917526:AWM917526 AMP917526:AMQ917526 ACT917526:ACU917526 SX917526:SY917526 JB917526:JC917526 WVN851990:WVO851990 WLR851990:WLS851990 WBV851990:WBW851990 VRZ851990:VSA851990 VID851990:VIE851990 UYH851990:UYI851990 UOL851990:UOM851990 UEP851990:UEQ851990 TUT851990:TUU851990 TKX851990:TKY851990 TBB851990:TBC851990 SRF851990:SRG851990 SHJ851990:SHK851990 RXN851990:RXO851990 RNR851990:RNS851990 RDV851990:RDW851990 QTZ851990:QUA851990 QKD851990:QKE851990 QAH851990:QAI851990 PQL851990:PQM851990 PGP851990:PGQ851990 OWT851990:OWU851990 OMX851990:OMY851990 ODB851990:ODC851990 NTF851990:NTG851990 NJJ851990:NJK851990 MZN851990:MZO851990 MPR851990:MPS851990 MFV851990:MFW851990 LVZ851990:LWA851990 LMD851990:LME851990 LCH851990:LCI851990 KSL851990:KSM851990 KIP851990:KIQ851990 JYT851990:JYU851990 JOX851990:JOY851990 JFB851990:JFC851990 IVF851990:IVG851990 ILJ851990:ILK851990 IBN851990:IBO851990 HRR851990:HRS851990 HHV851990:HHW851990 GXZ851990:GYA851990 GOD851990:GOE851990 GEH851990:GEI851990 FUL851990:FUM851990 FKP851990:FKQ851990 FAT851990:FAU851990 EQX851990:EQY851990 EHB851990:EHC851990 DXF851990:DXG851990 DNJ851990:DNK851990 DDN851990:DDO851990 CTR851990:CTS851990 CJV851990:CJW851990 BZZ851990:CAA851990 BQD851990:BQE851990 BGH851990:BGI851990 AWL851990:AWM851990 AMP851990:AMQ851990 ACT851990:ACU851990 SX851990:SY851990 JB851990:JC851990 WVN786454:WVO786454 WLR786454:WLS786454 WBV786454:WBW786454 VRZ786454:VSA786454 VID786454:VIE786454 UYH786454:UYI786454 UOL786454:UOM786454 UEP786454:UEQ786454 TUT786454:TUU786454 TKX786454:TKY786454 TBB786454:TBC786454 SRF786454:SRG786454 SHJ786454:SHK786454 RXN786454:RXO786454 RNR786454:RNS786454 RDV786454:RDW786454 QTZ786454:QUA786454 QKD786454:QKE786454 QAH786454:QAI786454 PQL786454:PQM786454 PGP786454:PGQ786454 OWT786454:OWU786454 OMX786454:OMY786454 ODB786454:ODC786454 NTF786454:NTG786454 NJJ786454:NJK786454 MZN786454:MZO786454 MPR786454:MPS786454 MFV786454:MFW786454 LVZ786454:LWA786454 LMD786454:LME786454 LCH786454:LCI786454 KSL786454:KSM786454 KIP786454:KIQ786454 JYT786454:JYU786454 JOX786454:JOY786454 JFB786454:JFC786454 IVF786454:IVG786454 ILJ786454:ILK786454 IBN786454:IBO786454 HRR786454:HRS786454 HHV786454:HHW786454 GXZ786454:GYA786454 GOD786454:GOE786454 GEH786454:GEI786454 FUL786454:FUM786454 FKP786454:FKQ786454 FAT786454:FAU786454 EQX786454:EQY786454 EHB786454:EHC786454 DXF786454:DXG786454 DNJ786454:DNK786454 DDN786454:DDO786454 CTR786454:CTS786454 CJV786454:CJW786454 BZZ786454:CAA786454 BQD786454:BQE786454 BGH786454:BGI786454 AWL786454:AWM786454 AMP786454:AMQ786454 ACT786454:ACU786454 SX786454:SY786454 JB786454:JC786454 WVN720918:WVO720918 WLR720918:WLS720918 WBV720918:WBW720918 VRZ720918:VSA720918 VID720918:VIE720918 UYH720918:UYI720918 UOL720918:UOM720918 UEP720918:UEQ720918 TUT720918:TUU720918 TKX720918:TKY720918 TBB720918:TBC720918 SRF720918:SRG720918 SHJ720918:SHK720918 RXN720918:RXO720918 RNR720918:RNS720918 RDV720918:RDW720918 QTZ720918:QUA720918 QKD720918:QKE720918 QAH720918:QAI720918 PQL720918:PQM720918 PGP720918:PGQ720918 OWT720918:OWU720918 OMX720918:OMY720918 ODB720918:ODC720918 NTF720918:NTG720918 NJJ720918:NJK720918 MZN720918:MZO720918 MPR720918:MPS720918 MFV720918:MFW720918 LVZ720918:LWA720918 LMD720918:LME720918 LCH720918:LCI720918 KSL720918:KSM720918 KIP720918:KIQ720918 JYT720918:JYU720918 JOX720918:JOY720918 JFB720918:JFC720918 IVF720918:IVG720918 ILJ720918:ILK720918 IBN720918:IBO720918 HRR720918:HRS720918 HHV720918:HHW720918 GXZ720918:GYA720918 GOD720918:GOE720918 GEH720918:GEI720918 FUL720918:FUM720918 FKP720918:FKQ720918 FAT720918:FAU720918 EQX720918:EQY720918 EHB720918:EHC720918 DXF720918:DXG720918 DNJ720918:DNK720918 DDN720918:DDO720918 CTR720918:CTS720918 CJV720918:CJW720918 BZZ720918:CAA720918 BQD720918:BQE720918 BGH720918:BGI720918 AWL720918:AWM720918 AMP720918:AMQ720918 ACT720918:ACU720918 SX720918:SY720918 JB720918:JC720918 WVN655382:WVO655382 WLR655382:WLS655382 WBV655382:WBW655382 VRZ655382:VSA655382 VID655382:VIE655382 UYH655382:UYI655382 UOL655382:UOM655382 UEP655382:UEQ655382 TUT655382:TUU655382 TKX655382:TKY655382 TBB655382:TBC655382 SRF655382:SRG655382 SHJ655382:SHK655382 RXN655382:RXO655382 RNR655382:RNS655382 RDV655382:RDW655382 QTZ655382:QUA655382 QKD655382:QKE655382 QAH655382:QAI655382 PQL655382:PQM655382 PGP655382:PGQ655382 OWT655382:OWU655382 OMX655382:OMY655382 ODB655382:ODC655382 NTF655382:NTG655382 NJJ655382:NJK655382 MZN655382:MZO655382 MPR655382:MPS655382 MFV655382:MFW655382 LVZ655382:LWA655382 LMD655382:LME655382 LCH655382:LCI655382 KSL655382:KSM655382 KIP655382:KIQ655382 JYT655382:JYU655382 JOX655382:JOY655382 JFB655382:JFC655382 IVF655382:IVG655382 ILJ655382:ILK655382 IBN655382:IBO655382 HRR655382:HRS655382 HHV655382:HHW655382 GXZ655382:GYA655382 GOD655382:GOE655382 GEH655382:GEI655382 FUL655382:FUM655382 FKP655382:FKQ655382 FAT655382:FAU655382 EQX655382:EQY655382 EHB655382:EHC655382 DXF655382:DXG655382 DNJ655382:DNK655382 DDN655382:DDO655382 CTR655382:CTS655382 CJV655382:CJW655382 BZZ655382:CAA655382 BQD655382:BQE655382 BGH655382:BGI655382 AWL655382:AWM655382 AMP655382:AMQ655382 ACT655382:ACU655382 SX655382:SY655382 JB655382:JC655382 WVN589846:WVO589846 WLR589846:WLS589846 WBV589846:WBW589846 VRZ589846:VSA589846 VID589846:VIE589846 UYH589846:UYI589846 UOL589846:UOM589846 UEP589846:UEQ589846 TUT589846:TUU589846 TKX589846:TKY589846 TBB589846:TBC589846 SRF589846:SRG589846 SHJ589846:SHK589846 RXN589846:RXO589846 RNR589846:RNS589846 RDV589846:RDW589846 QTZ589846:QUA589846 QKD589846:QKE589846 QAH589846:QAI589846 PQL589846:PQM589846 PGP589846:PGQ589846 OWT589846:OWU589846 OMX589846:OMY589846 ODB589846:ODC589846 NTF589846:NTG589846 NJJ589846:NJK589846 MZN589846:MZO589846 MPR589846:MPS589846 MFV589846:MFW589846 LVZ589846:LWA589846 LMD589846:LME589846 LCH589846:LCI589846 KSL589846:KSM589846 KIP589846:KIQ589846 JYT589846:JYU589846 JOX589846:JOY589846 JFB589846:JFC589846 IVF589846:IVG589846 ILJ589846:ILK589846 IBN589846:IBO589846 HRR589846:HRS589846 HHV589846:HHW589846 GXZ589846:GYA589846 GOD589846:GOE589846 GEH589846:GEI589846 FUL589846:FUM589846 FKP589846:FKQ589846 FAT589846:FAU589846 EQX589846:EQY589846 EHB589846:EHC589846 DXF589846:DXG589846 DNJ589846:DNK589846 DDN589846:DDO589846 CTR589846:CTS589846 CJV589846:CJW589846 BZZ589846:CAA589846 BQD589846:BQE589846 BGH589846:BGI589846 AWL589846:AWM589846 AMP589846:AMQ589846 ACT589846:ACU589846 SX589846:SY589846 JB589846:JC589846 WVN524310:WVO524310 WLR524310:WLS524310 WBV524310:WBW524310 VRZ524310:VSA524310 VID524310:VIE524310 UYH524310:UYI524310 UOL524310:UOM524310 UEP524310:UEQ524310 TUT524310:TUU524310 TKX524310:TKY524310 TBB524310:TBC524310 SRF524310:SRG524310 SHJ524310:SHK524310 RXN524310:RXO524310 RNR524310:RNS524310 RDV524310:RDW524310 QTZ524310:QUA524310 QKD524310:QKE524310 QAH524310:QAI524310 PQL524310:PQM524310 PGP524310:PGQ524310 OWT524310:OWU524310 OMX524310:OMY524310 ODB524310:ODC524310 NTF524310:NTG524310 NJJ524310:NJK524310 MZN524310:MZO524310 MPR524310:MPS524310 MFV524310:MFW524310 LVZ524310:LWA524310 LMD524310:LME524310 LCH524310:LCI524310 KSL524310:KSM524310 KIP524310:KIQ524310 JYT524310:JYU524310 JOX524310:JOY524310 JFB524310:JFC524310 IVF524310:IVG524310 ILJ524310:ILK524310 IBN524310:IBO524310 HRR524310:HRS524310 HHV524310:HHW524310 GXZ524310:GYA524310 GOD524310:GOE524310 GEH524310:GEI524310 FUL524310:FUM524310 FKP524310:FKQ524310 FAT524310:FAU524310 EQX524310:EQY524310 EHB524310:EHC524310 DXF524310:DXG524310 DNJ524310:DNK524310 DDN524310:DDO524310 CTR524310:CTS524310 CJV524310:CJW524310 BZZ524310:CAA524310 BQD524310:BQE524310 BGH524310:BGI524310 AWL524310:AWM524310 AMP524310:AMQ524310 ACT524310:ACU524310 SX524310:SY524310 JB524310:JC524310 WVN458774:WVO458774 WLR458774:WLS458774 WBV458774:WBW458774 VRZ458774:VSA458774 VID458774:VIE458774 UYH458774:UYI458774 UOL458774:UOM458774 UEP458774:UEQ458774 TUT458774:TUU458774 TKX458774:TKY458774 TBB458774:TBC458774 SRF458774:SRG458774 SHJ458774:SHK458774 RXN458774:RXO458774 RNR458774:RNS458774 RDV458774:RDW458774 QTZ458774:QUA458774 QKD458774:QKE458774 QAH458774:QAI458774 PQL458774:PQM458774 PGP458774:PGQ458774 OWT458774:OWU458774 OMX458774:OMY458774 ODB458774:ODC458774 NTF458774:NTG458774 NJJ458774:NJK458774 MZN458774:MZO458774 MPR458774:MPS458774 MFV458774:MFW458774 LVZ458774:LWA458774 LMD458774:LME458774 LCH458774:LCI458774 KSL458774:KSM458774 KIP458774:KIQ458774 JYT458774:JYU458774 JOX458774:JOY458774 JFB458774:JFC458774 IVF458774:IVG458774 ILJ458774:ILK458774 IBN458774:IBO458774 HRR458774:HRS458774 HHV458774:HHW458774 GXZ458774:GYA458774 GOD458774:GOE458774 GEH458774:GEI458774 FUL458774:FUM458774 FKP458774:FKQ458774 FAT458774:FAU458774 EQX458774:EQY458774 EHB458774:EHC458774 DXF458774:DXG458774 DNJ458774:DNK458774 DDN458774:DDO458774 CTR458774:CTS458774 CJV458774:CJW458774 BZZ458774:CAA458774 BQD458774:BQE458774 BGH458774:BGI458774 AWL458774:AWM458774 AMP458774:AMQ458774 ACT458774:ACU458774 SX458774:SY458774 JB458774:JC458774 WVN393238:WVO393238 WLR393238:WLS393238 WBV393238:WBW393238 VRZ393238:VSA393238 VID393238:VIE393238 UYH393238:UYI393238 UOL393238:UOM393238 UEP393238:UEQ393238 TUT393238:TUU393238 TKX393238:TKY393238 TBB393238:TBC393238 SRF393238:SRG393238 SHJ393238:SHK393238 RXN393238:RXO393238 RNR393238:RNS393238 RDV393238:RDW393238 QTZ393238:QUA393238 QKD393238:QKE393238 QAH393238:QAI393238 PQL393238:PQM393238 PGP393238:PGQ393238 OWT393238:OWU393238 OMX393238:OMY393238 ODB393238:ODC393238 NTF393238:NTG393238 NJJ393238:NJK393238 MZN393238:MZO393238 MPR393238:MPS393238 MFV393238:MFW393238 LVZ393238:LWA393238 LMD393238:LME393238 LCH393238:LCI393238 KSL393238:KSM393238 KIP393238:KIQ393238 JYT393238:JYU393238 JOX393238:JOY393238 JFB393238:JFC393238 IVF393238:IVG393238 ILJ393238:ILK393238 IBN393238:IBO393238 HRR393238:HRS393238 HHV393238:HHW393238 GXZ393238:GYA393238 GOD393238:GOE393238 GEH393238:GEI393238 FUL393238:FUM393238 FKP393238:FKQ393238 FAT393238:FAU393238 EQX393238:EQY393238 EHB393238:EHC393238 DXF393238:DXG393238 DNJ393238:DNK393238 DDN393238:DDO393238 CTR393238:CTS393238 CJV393238:CJW393238 BZZ393238:CAA393238 BQD393238:BQE393238 BGH393238:BGI393238 AWL393238:AWM393238 AMP393238:AMQ393238 ACT393238:ACU393238 SX393238:SY393238 JB393238:JC393238 WVN327702:WVO327702 WLR327702:WLS327702 WBV327702:WBW327702 VRZ327702:VSA327702 VID327702:VIE327702 UYH327702:UYI327702 UOL327702:UOM327702 UEP327702:UEQ327702 TUT327702:TUU327702 TKX327702:TKY327702 TBB327702:TBC327702 SRF327702:SRG327702 SHJ327702:SHK327702 RXN327702:RXO327702 RNR327702:RNS327702 RDV327702:RDW327702 QTZ327702:QUA327702 QKD327702:QKE327702 QAH327702:QAI327702 PQL327702:PQM327702 PGP327702:PGQ327702 OWT327702:OWU327702 OMX327702:OMY327702 ODB327702:ODC327702 NTF327702:NTG327702 NJJ327702:NJK327702 MZN327702:MZO327702 MPR327702:MPS327702 MFV327702:MFW327702 LVZ327702:LWA327702 LMD327702:LME327702 LCH327702:LCI327702 KSL327702:KSM327702 KIP327702:KIQ327702 JYT327702:JYU327702 JOX327702:JOY327702 JFB327702:JFC327702 IVF327702:IVG327702 ILJ327702:ILK327702 IBN327702:IBO327702 HRR327702:HRS327702 HHV327702:HHW327702 GXZ327702:GYA327702 GOD327702:GOE327702 GEH327702:GEI327702 FUL327702:FUM327702 FKP327702:FKQ327702 FAT327702:FAU327702 EQX327702:EQY327702 EHB327702:EHC327702 DXF327702:DXG327702 DNJ327702:DNK327702 DDN327702:DDO327702 CTR327702:CTS327702 CJV327702:CJW327702 BZZ327702:CAA327702 BQD327702:BQE327702 BGH327702:BGI327702 AWL327702:AWM327702 AMP327702:AMQ327702 ACT327702:ACU327702 SX327702:SY327702 JB327702:JC327702 WVN262166:WVO262166 WLR262166:WLS262166 WBV262166:WBW262166 VRZ262166:VSA262166 VID262166:VIE262166 UYH262166:UYI262166 UOL262166:UOM262166 UEP262166:UEQ262166 TUT262166:TUU262166 TKX262166:TKY262166 TBB262166:TBC262166 SRF262166:SRG262166 SHJ262166:SHK262166 RXN262166:RXO262166 RNR262166:RNS262166 RDV262166:RDW262166 QTZ262166:QUA262166 QKD262166:QKE262166 QAH262166:QAI262166 PQL262166:PQM262166 PGP262166:PGQ262166 OWT262166:OWU262166 OMX262166:OMY262166 ODB262166:ODC262166 NTF262166:NTG262166 NJJ262166:NJK262166 MZN262166:MZO262166 MPR262166:MPS262166 MFV262166:MFW262166 LVZ262166:LWA262166 LMD262166:LME262166 LCH262166:LCI262166 KSL262166:KSM262166 KIP262166:KIQ262166 JYT262166:JYU262166 JOX262166:JOY262166 JFB262166:JFC262166 IVF262166:IVG262166 ILJ262166:ILK262166 IBN262166:IBO262166 HRR262166:HRS262166 HHV262166:HHW262166 GXZ262166:GYA262166 GOD262166:GOE262166 GEH262166:GEI262166 FUL262166:FUM262166 FKP262166:FKQ262166 FAT262166:FAU262166 EQX262166:EQY262166 EHB262166:EHC262166 DXF262166:DXG262166 DNJ262166:DNK262166 DDN262166:DDO262166 CTR262166:CTS262166 CJV262166:CJW262166 BZZ262166:CAA262166 BQD262166:BQE262166 BGH262166:BGI262166 AWL262166:AWM262166 AMP262166:AMQ262166 ACT262166:ACU262166 SX262166:SY262166 JB262166:JC262166 WVN196630:WVO196630 WLR196630:WLS196630 WBV196630:WBW196630 VRZ196630:VSA196630 VID196630:VIE196630 UYH196630:UYI196630 UOL196630:UOM196630 UEP196630:UEQ196630 TUT196630:TUU196630 TKX196630:TKY196630 TBB196630:TBC196630 SRF196630:SRG196630 SHJ196630:SHK196630 RXN196630:RXO196630 RNR196630:RNS196630 RDV196630:RDW196630 QTZ196630:QUA196630 QKD196630:QKE196630 QAH196630:QAI196630 PQL196630:PQM196630 PGP196630:PGQ196630 OWT196630:OWU196630 OMX196630:OMY196630 ODB196630:ODC196630 NTF196630:NTG196630 NJJ196630:NJK196630 MZN196630:MZO196630 MPR196630:MPS196630 MFV196630:MFW196630 LVZ196630:LWA196630 LMD196630:LME196630 LCH196630:LCI196630 KSL196630:KSM196630 KIP196630:KIQ196630 JYT196630:JYU196630 JOX196630:JOY196630 JFB196630:JFC196630 IVF196630:IVG196630 ILJ196630:ILK196630 IBN196630:IBO196630 HRR196630:HRS196630 HHV196630:HHW196630 GXZ196630:GYA196630 GOD196630:GOE196630 GEH196630:GEI196630 FUL196630:FUM196630 FKP196630:FKQ196630 FAT196630:FAU196630 EQX196630:EQY196630 EHB196630:EHC196630 DXF196630:DXG196630 DNJ196630:DNK196630 DDN196630:DDO196630 CTR196630:CTS196630 CJV196630:CJW196630 BZZ196630:CAA196630 BQD196630:BQE196630 BGH196630:BGI196630 AWL196630:AWM196630 AMP196630:AMQ196630 ACT196630:ACU196630 SX196630:SY196630 JB196630:JC196630 WVN131094:WVO131094 WLR131094:WLS131094 WBV131094:WBW131094 VRZ131094:VSA131094 VID131094:VIE131094 UYH131094:UYI131094 UOL131094:UOM131094 UEP131094:UEQ131094 TUT131094:TUU131094 TKX131094:TKY131094 TBB131094:TBC131094 SRF131094:SRG131094 SHJ131094:SHK131094 RXN131094:RXO131094 RNR131094:RNS131094 RDV131094:RDW131094 QTZ131094:QUA131094 QKD131094:QKE131094 QAH131094:QAI131094 PQL131094:PQM131094 PGP131094:PGQ131094 OWT131094:OWU131094 OMX131094:OMY131094 ODB131094:ODC131094 NTF131094:NTG131094 NJJ131094:NJK131094 MZN131094:MZO131094 MPR131094:MPS131094 MFV131094:MFW131094 LVZ131094:LWA131094 LMD131094:LME131094 LCH131094:LCI131094 KSL131094:KSM131094 KIP131094:KIQ131094 JYT131094:JYU131094 JOX131094:JOY131094 JFB131094:JFC131094 IVF131094:IVG131094 ILJ131094:ILK131094 IBN131094:IBO131094 HRR131094:HRS131094 HHV131094:HHW131094 GXZ131094:GYA131094 GOD131094:GOE131094 GEH131094:GEI131094 FUL131094:FUM131094 FKP131094:FKQ131094 FAT131094:FAU131094 EQX131094:EQY131094 EHB131094:EHC131094 DXF131094:DXG131094 DNJ131094:DNK131094 DDN131094:DDO131094 CTR131094:CTS131094 CJV131094:CJW131094 BZZ131094:CAA131094 BQD131094:BQE131094 BGH131094:BGI131094 AWL131094:AWM131094 AMP131094:AMQ131094 ACT131094:ACU131094 SX131094:SY131094 JB131094:JC131094 WVN65558:WVO65558 WLR65558:WLS65558 WBV65558:WBW65558 VRZ65558:VSA65558 VID65558:VIE65558 UYH65558:UYI65558 UOL65558:UOM65558 UEP65558:UEQ65558 TUT65558:TUU65558 TKX65558:TKY65558 TBB65558:TBC65558 SRF65558:SRG65558 SHJ65558:SHK65558 RXN65558:RXO65558 RNR65558:RNS65558 RDV65558:RDW65558 QTZ65558:QUA65558 QKD65558:QKE65558 QAH65558:QAI65558 PQL65558:PQM65558 PGP65558:PGQ65558 OWT65558:OWU65558 OMX65558:OMY65558 ODB65558:ODC65558 NTF65558:NTG65558 NJJ65558:NJK65558 MZN65558:MZO65558 MPR65558:MPS65558 MFV65558:MFW65558 LVZ65558:LWA65558 LMD65558:LME65558 LCH65558:LCI65558 KSL65558:KSM65558 KIP65558:KIQ65558 JYT65558:JYU65558 JOX65558:JOY65558 JFB65558:JFC65558 IVF65558:IVG65558 ILJ65558:ILK65558 IBN65558:IBO65558 HRR65558:HRS65558 HHV65558:HHW65558 GXZ65558:GYA65558 GOD65558:GOE65558 GEH65558:GEI65558 FUL65558:FUM65558 FKP65558:FKQ65558 FAT65558:FAU65558 EQX65558:EQY65558 EHB65558:EHC65558 DXF65558:DXG65558 DNJ65558:DNK65558 DDN65558:DDO65558 CTR65558:CTS65558 CJV65558:CJW65558 BZZ65558:CAA65558 BQD65558:BQE65558 BGH65558:BGI65558 AWL65558:AWM65558 AMP65558:AMQ65558 ACT65558:ACU65558 SX65558:SY65558 JB65558:JC65558 L65558 L131094 L196630 L262166 L327702 L393238 L458774 L524310 L589846 L655382 L720918 L786454 L851990 L917526 L983062 WVT983068:WVT983117 WLX983068:WLX983117 WCB983068:WCB983117 VSF983068:VSF983117 VIJ983068:VIJ983117 UYN983068:UYN983117 UOR983068:UOR983117 UEV983068:UEV983117 TUZ983068:TUZ983117 TLD983068:TLD983117 TBH983068:TBH983117 SRL983068:SRL983117 SHP983068:SHP983117 RXT983068:RXT983117 RNX983068:RNX983117 REB983068:REB983117 QUF983068:QUF983117 QKJ983068:QKJ983117 QAN983068:QAN983117 PQR983068:PQR983117 PGV983068:PGV983117 OWZ983068:OWZ983117 OND983068:OND983117 ODH983068:ODH983117 NTL983068:NTL983117 NJP983068:NJP983117 MZT983068:MZT983117 MPX983068:MPX983117 MGB983068:MGB983117 LWF983068:LWF983117 LMJ983068:LMJ983117 LCN983068:LCN983117 KSR983068:KSR983117 KIV983068:KIV983117 JYZ983068:JYZ983117 JPD983068:JPD983117 JFH983068:JFH983117 IVL983068:IVL983117 ILP983068:ILP983117 IBT983068:IBT983117 HRX983068:HRX983117 HIB983068:HIB983117 GYF983068:GYF983117 GOJ983068:GOJ983117 GEN983068:GEN983117 FUR983068:FUR983117 FKV983068:FKV983117 FAZ983068:FAZ983117 ERD983068:ERD983117 EHH983068:EHH983117 DXL983068:DXL983117 DNP983068:DNP983117 DDT983068:DDT983117 CTX983068:CTX983117 CKB983068:CKB983117 CAF983068:CAF983117 BQJ983068:BQJ983117 BGN983068:BGN983117 AWR983068:AWR983117 AMV983068:AMV983117 ACZ983068:ACZ983117 TD983068:TD983117 JH983068:JH983117 WVT917532:WVT917581 WLX917532:WLX917581 WCB917532:WCB917581 VSF917532:VSF917581 VIJ917532:VIJ917581 UYN917532:UYN917581 UOR917532:UOR917581 UEV917532:UEV917581 TUZ917532:TUZ917581 TLD917532:TLD917581 TBH917532:TBH917581 SRL917532:SRL917581 SHP917532:SHP917581 RXT917532:RXT917581 RNX917532:RNX917581 REB917532:REB917581 QUF917532:QUF917581 QKJ917532:QKJ917581 QAN917532:QAN917581 PQR917532:PQR917581 PGV917532:PGV917581 OWZ917532:OWZ917581 OND917532:OND917581 ODH917532:ODH917581 NTL917532:NTL917581 NJP917532:NJP917581 MZT917532:MZT917581 MPX917532:MPX917581 MGB917532:MGB917581 LWF917532:LWF917581 LMJ917532:LMJ917581 LCN917532:LCN917581 KSR917532:KSR917581 KIV917532:KIV917581 JYZ917532:JYZ917581 JPD917532:JPD917581 JFH917532:JFH917581 IVL917532:IVL917581 ILP917532:ILP917581 IBT917532:IBT917581 HRX917532:HRX917581 HIB917532:HIB917581 GYF917532:GYF917581 GOJ917532:GOJ917581 GEN917532:GEN917581 FUR917532:FUR917581 FKV917532:FKV917581 FAZ917532:FAZ917581 ERD917532:ERD917581 EHH917532:EHH917581 DXL917532:DXL917581 DNP917532:DNP917581 DDT917532:DDT917581 CTX917532:CTX917581 CKB917532:CKB917581 CAF917532:CAF917581 BQJ917532:BQJ917581 BGN917532:BGN917581 AWR917532:AWR917581 AMV917532:AMV917581 ACZ917532:ACZ917581 TD917532:TD917581 JH917532:JH917581 WVT851996:WVT852045 WLX851996:WLX852045 WCB851996:WCB852045 VSF851996:VSF852045 VIJ851996:VIJ852045 UYN851996:UYN852045 UOR851996:UOR852045 UEV851996:UEV852045 TUZ851996:TUZ852045 TLD851996:TLD852045 TBH851996:TBH852045 SRL851996:SRL852045 SHP851996:SHP852045 RXT851996:RXT852045 RNX851996:RNX852045 REB851996:REB852045 QUF851996:QUF852045 QKJ851996:QKJ852045 QAN851996:QAN852045 PQR851996:PQR852045 PGV851996:PGV852045 OWZ851996:OWZ852045 OND851996:OND852045 ODH851996:ODH852045 NTL851996:NTL852045 NJP851996:NJP852045 MZT851996:MZT852045 MPX851996:MPX852045 MGB851996:MGB852045 LWF851996:LWF852045 LMJ851996:LMJ852045 LCN851996:LCN852045 KSR851996:KSR852045 KIV851996:KIV852045 JYZ851996:JYZ852045 JPD851996:JPD852045 JFH851996:JFH852045 IVL851996:IVL852045 ILP851996:ILP852045 IBT851996:IBT852045 HRX851996:HRX852045 HIB851996:HIB852045 GYF851996:GYF852045 GOJ851996:GOJ852045 GEN851996:GEN852045 FUR851996:FUR852045 FKV851996:FKV852045 FAZ851996:FAZ852045 ERD851996:ERD852045 EHH851996:EHH852045 DXL851996:DXL852045 DNP851996:DNP852045 DDT851996:DDT852045 CTX851996:CTX852045 CKB851996:CKB852045 CAF851996:CAF852045 BQJ851996:BQJ852045 BGN851996:BGN852045 AWR851996:AWR852045 AMV851996:AMV852045 ACZ851996:ACZ852045 TD851996:TD852045 JH851996:JH852045 WVT786460:WVT786509 WLX786460:WLX786509 WCB786460:WCB786509 VSF786460:VSF786509 VIJ786460:VIJ786509 UYN786460:UYN786509 UOR786460:UOR786509 UEV786460:UEV786509 TUZ786460:TUZ786509 TLD786460:TLD786509 TBH786460:TBH786509 SRL786460:SRL786509 SHP786460:SHP786509 RXT786460:RXT786509 RNX786460:RNX786509 REB786460:REB786509 QUF786460:QUF786509 QKJ786460:QKJ786509 QAN786460:QAN786509 PQR786460:PQR786509 PGV786460:PGV786509 OWZ786460:OWZ786509 OND786460:OND786509 ODH786460:ODH786509 NTL786460:NTL786509 NJP786460:NJP786509 MZT786460:MZT786509 MPX786460:MPX786509 MGB786460:MGB786509 LWF786460:LWF786509 LMJ786460:LMJ786509 LCN786460:LCN786509 KSR786460:KSR786509 KIV786460:KIV786509 JYZ786460:JYZ786509 JPD786460:JPD786509 JFH786460:JFH786509 IVL786460:IVL786509 ILP786460:ILP786509 IBT786460:IBT786509 HRX786460:HRX786509 HIB786460:HIB786509 GYF786460:GYF786509 GOJ786460:GOJ786509 GEN786460:GEN786509 FUR786460:FUR786509 FKV786460:FKV786509 FAZ786460:FAZ786509 ERD786460:ERD786509 EHH786460:EHH786509 DXL786460:DXL786509 DNP786460:DNP786509 DDT786460:DDT786509 CTX786460:CTX786509 CKB786460:CKB786509 CAF786460:CAF786509 BQJ786460:BQJ786509 BGN786460:BGN786509 AWR786460:AWR786509 AMV786460:AMV786509 ACZ786460:ACZ786509 TD786460:TD786509 JH786460:JH786509 WVT720924:WVT720973 WLX720924:WLX720973 WCB720924:WCB720973 VSF720924:VSF720973 VIJ720924:VIJ720973 UYN720924:UYN720973 UOR720924:UOR720973 UEV720924:UEV720973 TUZ720924:TUZ720973 TLD720924:TLD720973 TBH720924:TBH720973 SRL720924:SRL720973 SHP720924:SHP720973 RXT720924:RXT720973 RNX720924:RNX720973 REB720924:REB720973 QUF720924:QUF720973 QKJ720924:QKJ720973 QAN720924:QAN720973 PQR720924:PQR720973 PGV720924:PGV720973 OWZ720924:OWZ720973 OND720924:OND720973 ODH720924:ODH720973 NTL720924:NTL720973 NJP720924:NJP720973 MZT720924:MZT720973 MPX720924:MPX720973 MGB720924:MGB720973 LWF720924:LWF720973 LMJ720924:LMJ720973 LCN720924:LCN720973 KSR720924:KSR720973 KIV720924:KIV720973 JYZ720924:JYZ720973 JPD720924:JPD720973 JFH720924:JFH720973 IVL720924:IVL720973 ILP720924:ILP720973 IBT720924:IBT720973 HRX720924:HRX720973 HIB720924:HIB720973 GYF720924:GYF720973 GOJ720924:GOJ720973 GEN720924:GEN720973 FUR720924:FUR720973 FKV720924:FKV720973 FAZ720924:FAZ720973 ERD720924:ERD720973 EHH720924:EHH720973 DXL720924:DXL720973 DNP720924:DNP720973 DDT720924:DDT720973 CTX720924:CTX720973 CKB720924:CKB720973 CAF720924:CAF720973 BQJ720924:BQJ720973 BGN720924:BGN720973 AWR720924:AWR720973 AMV720924:AMV720973 ACZ720924:ACZ720973 TD720924:TD720973 JH720924:JH720973 WVT655388:WVT655437 WLX655388:WLX655437 WCB655388:WCB655437 VSF655388:VSF655437 VIJ655388:VIJ655437 UYN655388:UYN655437 UOR655388:UOR655437 UEV655388:UEV655437 TUZ655388:TUZ655437 TLD655388:TLD655437 TBH655388:TBH655437 SRL655388:SRL655437 SHP655388:SHP655437 RXT655388:RXT655437 RNX655388:RNX655437 REB655388:REB655437 QUF655388:QUF655437 QKJ655388:QKJ655437 QAN655388:QAN655437 PQR655388:PQR655437 PGV655388:PGV655437 OWZ655388:OWZ655437 OND655388:OND655437 ODH655388:ODH655437 NTL655388:NTL655437 NJP655388:NJP655437 MZT655388:MZT655437 MPX655388:MPX655437 MGB655388:MGB655437 LWF655388:LWF655437 LMJ655388:LMJ655437 LCN655388:LCN655437 KSR655388:KSR655437 KIV655388:KIV655437 JYZ655388:JYZ655437 JPD655388:JPD655437 JFH655388:JFH655437 IVL655388:IVL655437 ILP655388:ILP655437 IBT655388:IBT655437 HRX655388:HRX655437 HIB655388:HIB655437 GYF655388:GYF655437 GOJ655388:GOJ655437 GEN655388:GEN655437 FUR655388:FUR655437 FKV655388:FKV655437 FAZ655388:FAZ655437 ERD655388:ERD655437 EHH655388:EHH655437 DXL655388:DXL655437 DNP655388:DNP655437 DDT655388:DDT655437 CTX655388:CTX655437 CKB655388:CKB655437 CAF655388:CAF655437 BQJ655388:BQJ655437 BGN655388:BGN655437 AWR655388:AWR655437 AMV655388:AMV655437 ACZ655388:ACZ655437 TD655388:TD655437 JH655388:JH655437 WVT589852:WVT589901 WLX589852:WLX589901 WCB589852:WCB589901 VSF589852:VSF589901 VIJ589852:VIJ589901 UYN589852:UYN589901 UOR589852:UOR589901 UEV589852:UEV589901 TUZ589852:TUZ589901 TLD589852:TLD589901 TBH589852:TBH589901 SRL589852:SRL589901 SHP589852:SHP589901 RXT589852:RXT589901 RNX589852:RNX589901 REB589852:REB589901 QUF589852:QUF589901 QKJ589852:QKJ589901 QAN589852:QAN589901 PQR589852:PQR589901 PGV589852:PGV589901 OWZ589852:OWZ589901 OND589852:OND589901 ODH589852:ODH589901 NTL589852:NTL589901 NJP589852:NJP589901 MZT589852:MZT589901 MPX589852:MPX589901 MGB589852:MGB589901 LWF589852:LWF589901 LMJ589852:LMJ589901 LCN589852:LCN589901 KSR589852:KSR589901 KIV589852:KIV589901 JYZ589852:JYZ589901 JPD589852:JPD589901 JFH589852:JFH589901 IVL589852:IVL589901 ILP589852:ILP589901 IBT589852:IBT589901 HRX589852:HRX589901 HIB589852:HIB589901 GYF589852:GYF589901 GOJ589852:GOJ589901 GEN589852:GEN589901 FUR589852:FUR589901 FKV589852:FKV589901 FAZ589852:FAZ589901 ERD589852:ERD589901 EHH589852:EHH589901 DXL589852:DXL589901 DNP589852:DNP589901 DDT589852:DDT589901 CTX589852:CTX589901 CKB589852:CKB589901 CAF589852:CAF589901 BQJ589852:BQJ589901 BGN589852:BGN589901 AWR589852:AWR589901 AMV589852:AMV589901 ACZ589852:ACZ589901 TD589852:TD589901 JH589852:JH589901 WVT524316:WVT524365 WLX524316:WLX524365 WCB524316:WCB524365 VSF524316:VSF524365 VIJ524316:VIJ524365 UYN524316:UYN524365 UOR524316:UOR524365 UEV524316:UEV524365 TUZ524316:TUZ524365 TLD524316:TLD524365 TBH524316:TBH524365 SRL524316:SRL524365 SHP524316:SHP524365 RXT524316:RXT524365 RNX524316:RNX524365 REB524316:REB524365 QUF524316:QUF524365 QKJ524316:QKJ524365 QAN524316:QAN524365 PQR524316:PQR524365 PGV524316:PGV524365 OWZ524316:OWZ524365 OND524316:OND524365 ODH524316:ODH524365 NTL524316:NTL524365 NJP524316:NJP524365 MZT524316:MZT524365 MPX524316:MPX524365 MGB524316:MGB524365 LWF524316:LWF524365 LMJ524316:LMJ524365 LCN524316:LCN524365 KSR524316:KSR524365 KIV524316:KIV524365 JYZ524316:JYZ524365 JPD524316:JPD524365 JFH524316:JFH524365 IVL524316:IVL524365 ILP524316:ILP524365 IBT524316:IBT524365 HRX524316:HRX524365 HIB524316:HIB524365 GYF524316:GYF524365 GOJ524316:GOJ524365 GEN524316:GEN524365 FUR524316:FUR524365 FKV524316:FKV524365 FAZ524316:FAZ524365 ERD524316:ERD524365 EHH524316:EHH524365 DXL524316:DXL524365 DNP524316:DNP524365 DDT524316:DDT524365 CTX524316:CTX524365 CKB524316:CKB524365 CAF524316:CAF524365 BQJ524316:BQJ524365 BGN524316:BGN524365 AWR524316:AWR524365 AMV524316:AMV524365 ACZ524316:ACZ524365 TD524316:TD524365 JH524316:JH524365 WVT458780:WVT458829 WLX458780:WLX458829 WCB458780:WCB458829 VSF458780:VSF458829 VIJ458780:VIJ458829 UYN458780:UYN458829 UOR458780:UOR458829 UEV458780:UEV458829 TUZ458780:TUZ458829 TLD458780:TLD458829 TBH458780:TBH458829 SRL458780:SRL458829 SHP458780:SHP458829 RXT458780:RXT458829 RNX458780:RNX458829 REB458780:REB458829 QUF458780:QUF458829 QKJ458780:QKJ458829 QAN458780:QAN458829 PQR458780:PQR458829 PGV458780:PGV458829 OWZ458780:OWZ458829 OND458780:OND458829 ODH458780:ODH458829 NTL458780:NTL458829 NJP458780:NJP458829 MZT458780:MZT458829 MPX458780:MPX458829 MGB458780:MGB458829 LWF458780:LWF458829 LMJ458780:LMJ458829 LCN458780:LCN458829 KSR458780:KSR458829 KIV458780:KIV458829 JYZ458780:JYZ458829 JPD458780:JPD458829 JFH458780:JFH458829 IVL458780:IVL458829 ILP458780:ILP458829 IBT458780:IBT458829 HRX458780:HRX458829 HIB458780:HIB458829 GYF458780:GYF458829 GOJ458780:GOJ458829 GEN458780:GEN458829 FUR458780:FUR458829 FKV458780:FKV458829 FAZ458780:FAZ458829 ERD458780:ERD458829 EHH458780:EHH458829 DXL458780:DXL458829 DNP458780:DNP458829 DDT458780:DDT458829 CTX458780:CTX458829 CKB458780:CKB458829 CAF458780:CAF458829 BQJ458780:BQJ458829 BGN458780:BGN458829 AWR458780:AWR458829 AMV458780:AMV458829 ACZ458780:ACZ458829 TD458780:TD458829 JH458780:JH458829 WVT393244:WVT393293 WLX393244:WLX393293 WCB393244:WCB393293 VSF393244:VSF393293 VIJ393244:VIJ393293 UYN393244:UYN393293 UOR393244:UOR393293 UEV393244:UEV393293 TUZ393244:TUZ393293 TLD393244:TLD393293 TBH393244:TBH393293 SRL393244:SRL393293 SHP393244:SHP393293 RXT393244:RXT393293 RNX393244:RNX393293 REB393244:REB393293 QUF393244:QUF393293 QKJ393244:QKJ393293 QAN393244:QAN393293 PQR393244:PQR393293 PGV393244:PGV393293 OWZ393244:OWZ393293 OND393244:OND393293 ODH393244:ODH393293 NTL393244:NTL393293 NJP393244:NJP393293 MZT393244:MZT393293 MPX393244:MPX393293 MGB393244:MGB393293 LWF393244:LWF393293 LMJ393244:LMJ393293 LCN393244:LCN393293 KSR393244:KSR393293 KIV393244:KIV393293 JYZ393244:JYZ393293 JPD393244:JPD393293 JFH393244:JFH393293 IVL393244:IVL393293 ILP393244:ILP393293 IBT393244:IBT393293 HRX393244:HRX393293 HIB393244:HIB393293 GYF393244:GYF393293 GOJ393244:GOJ393293 GEN393244:GEN393293 FUR393244:FUR393293 FKV393244:FKV393293 FAZ393244:FAZ393293 ERD393244:ERD393293 EHH393244:EHH393293 DXL393244:DXL393293 DNP393244:DNP393293 DDT393244:DDT393293 CTX393244:CTX393293 CKB393244:CKB393293 CAF393244:CAF393293 BQJ393244:BQJ393293 BGN393244:BGN393293 AWR393244:AWR393293 AMV393244:AMV393293 ACZ393244:ACZ393293 TD393244:TD393293 JH393244:JH393293 WVT327708:WVT327757 WLX327708:WLX327757 WCB327708:WCB327757 VSF327708:VSF327757 VIJ327708:VIJ327757 UYN327708:UYN327757 UOR327708:UOR327757 UEV327708:UEV327757 TUZ327708:TUZ327757 TLD327708:TLD327757 TBH327708:TBH327757 SRL327708:SRL327757 SHP327708:SHP327757 RXT327708:RXT327757 RNX327708:RNX327757 REB327708:REB327757 QUF327708:QUF327757 QKJ327708:QKJ327757 QAN327708:QAN327757 PQR327708:PQR327757 PGV327708:PGV327757 OWZ327708:OWZ327757 OND327708:OND327757 ODH327708:ODH327757 NTL327708:NTL327757 NJP327708:NJP327757 MZT327708:MZT327757 MPX327708:MPX327757 MGB327708:MGB327757 LWF327708:LWF327757 LMJ327708:LMJ327757 LCN327708:LCN327757 KSR327708:KSR327757 KIV327708:KIV327757 JYZ327708:JYZ327757 JPD327708:JPD327757 JFH327708:JFH327757 IVL327708:IVL327757 ILP327708:ILP327757 IBT327708:IBT327757 HRX327708:HRX327757 HIB327708:HIB327757 GYF327708:GYF327757 GOJ327708:GOJ327757 GEN327708:GEN327757 FUR327708:FUR327757 FKV327708:FKV327757 FAZ327708:FAZ327757 ERD327708:ERD327757 EHH327708:EHH327757 DXL327708:DXL327757 DNP327708:DNP327757 DDT327708:DDT327757 CTX327708:CTX327757 CKB327708:CKB327757 CAF327708:CAF327757 BQJ327708:BQJ327757 BGN327708:BGN327757 AWR327708:AWR327757 AMV327708:AMV327757 ACZ327708:ACZ327757 TD327708:TD327757 JH327708:JH327757 WVT262172:WVT262221 WLX262172:WLX262221 WCB262172:WCB262221 VSF262172:VSF262221 VIJ262172:VIJ262221 UYN262172:UYN262221 UOR262172:UOR262221 UEV262172:UEV262221 TUZ262172:TUZ262221 TLD262172:TLD262221 TBH262172:TBH262221 SRL262172:SRL262221 SHP262172:SHP262221 RXT262172:RXT262221 RNX262172:RNX262221 REB262172:REB262221 QUF262172:QUF262221 QKJ262172:QKJ262221 QAN262172:QAN262221 PQR262172:PQR262221 PGV262172:PGV262221 OWZ262172:OWZ262221 OND262172:OND262221 ODH262172:ODH262221 NTL262172:NTL262221 NJP262172:NJP262221 MZT262172:MZT262221 MPX262172:MPX262221 MGB262172:MGB262221 LWF262172:LWF262221 LMJ262172:LMJ262221 LCN262172:LCN262221 KSR262172:KSR262221 KIV262172:KIV262221 JYZ262172:JYZ262221 JPD262172:JPD262221 JFH262172:JFH262221 IVL262172:IVL262221 ILP262172:ILP262221 IBT262172:IBT262221 HRX262172:HRX262221 HIB262172:HIB262221 GYF262172:GYF262221 GOJ262172:GOJ262221 GEN262172:GEN262221 FUR262172:FUR262221 FKV262172:FKV262221 FAZ262172:FAZ262221 ERD262172:ERD262221 EHH262172:EHH262221 DXL262172:DXL262221 DNP262172:DNP262221 DDT262172:DDT262221 CTX262172:CTX262221 CKB262172:CKB262221 CAF262172:CAF262221 BQJ262172:BQJ262221 BGN262172:BGN262221 AWR262172:AWR262221 AMV262172:AMV262221 ACZ262172:ACZ262221 TD262172:TD262221 JH262172:JH262221 WVT196636:WVT196685 WLX196636:WLX196685 WCB196636:WCB196685 VSF196636:VSF196685 VIJ196636:VIJ196685 UYN196636:UYN196685 UOR196636:UOR196685 UEV196636:UEV196685 TUZ196636:TUZ196685 TLD196636:TLD196685 TBH196636:TBH196685 SRL196636:SRL196685 SHP196636:SHP196685 RXT196636:RXT196685 RNX196636:RNX196685 REB196636:REB196685 QUF196636:QUF196685 QKJ196636:QKJ196685 QAN196636:QAN196685 PQR196636:PQR196685 PGV196636:PGV196685 OWZ196636:OWZ196685 OND196636:OND196685 ODH196636:ODH196685 NTL196636:NTL196685 NJP196636:NJP196685 MZT196636:MZT196685 MPX196636:MPX196685 MGB196636:MGB196685 LWF196636:LWF196685 LMJ196636:LMJ196685 LCN196636:LCN196685 KSR196636:KSR196685 KIV196636:KIV196685 JYZ196636:JYZ196685 JPD196636:JPD196685 JFH196636:JFH196685 IVL196636:IVL196685 ILP196636:ILP196685 IBT196636:IBT196685 HRX196636:HRX196685 HIB196636:HIB196685 GYF196636:GYF196685 GOJ196636:GOJ196685 GEN196636:GEN196685 FUR196636:FUR196685 FKV196636:FKV196685 FAZ196636:FAZ196685 ERD196636:ERD196685 EHH196636:EHH196685 DXL196636:DXL196685 DNP196636:DNP196685 DDT196636:DDT196685 CTX196636:CTX196685 CKB196636:CKB196685 CAF196636:CAF196685 BQJ196636:BQJ196685 BGN196636:BGN196685 AWR196636:AWR196685 AMV196636:AMV196685 ACZ196636:ACZ196685 TD196636:TD196685 JH196636:JH196685 WVT131100:WVT131149 WLX131100:WLX131149 WCB131100:WCB131149 VSF131100:VSF131149 VIJ131100:VIJ131149 UYN131100:UYN131149 UOR131100:UOR131149 UEV131100:UEV131149 TUZ131100:TUZ131149 TLD131100:TLD131149 TBH131100:TBH131149 SRL131100:SRL131149 SHP131100:SHP131149 RXT131100:RXT131149 RNX131100:RNX131149 REB131100:REB131149 QUF131100:QUF131149 QKJ131100:QKJ131149 QAN131100:QAN131149 PQR131100:PQR131149 PGV131100:PGV131149 OWZ131100:OWZ131149 OND131100:OND131149 ODH131100:ODH131149 NTL131100:NTL131149 NJP131100:NJP131149 MZT131100:MZT131149 MPX131100:MPX131149 MGB131100:MGB131149 LWF131100:LWF131149 LMJ131100:LMJ131149 LCN131100:LCN131149 KSR131100:KSR131149 KIV131100:KIV131149 JYZ131100:JYZ131149 JPD131100:JPD131149 JFH131100:JFH131149 IVL131100:IVL131149 ILP131100:ILP131149 IBT131100:IBT131149 HRX131100:HRX131149 HIB131100:HIB131149 GYF131100:GYF131149 GOJ131100:GOJ131149 GEN131100:GEN131149 FUR131100:FUR131149 FKV131100:FKV131149 FAZ131100:FAZ131149 ERD131100:ERD131149 EHH131100:EHH131149 DXL131100:DXL131149 DNP131100:DNP131149 DDT131100:DDT131149 CTX131100:CTX131149 CKB131100:CKB131149 CAF131100:CAF131149 BQJ131100:BQJ131149 BGN131100:BGN131149 AWR131100:AWR131149 AMV131100:AMV131149 ACZ131100:ACZ131149 TD131100:TD131149 JH131100:JH131149 WVT65564:WVT65613 WLX65564:WLX65613 WCB65564:WCB65613 VSF65564:VSF65613 VIJ65564:VIJ65613 UYN65564:UYN65613 UOR65564:UOR65613 UEV65564:UEV65613 TUZ65564:TUZ65613 TLD65564:TLD65613 TBH65564:TBH65613 SRL65564:SRL65613 SHP65564:SHP65613 RXT65564:RXT65613 RNX65564:RNX65613 REB65564:REB65613 QUF65564:QUF65613 QKJ65564:QKJ65613 QAN65564:QAN65613 PQR65564:PQR65613 PGV65564:PGV65613 OWZ65564:OWZ65613 OND65564:OND65613 ODH65564:ODH65613 NTL65564:NTL65613 NJP65564:NJP65613 MZT65564:MZT65613 MPX65564:MPX65613 MGB65564:MGB65613 LWF65564:LWF65613 LMJ65564:LMJ65613 LCN65564:LCN65613 KSR65564:KSR65613 KIV65564:KIV65613 JYZ65564:JYZ65613 JPD65564:JPD65613 JFH65564:JFH65613 IVL65564:IVL65613 ILP65564:ILP65613 IBT65564:IBT65613 HRX65564:HRX65613 HIB65564:HIB65613 GYF65564:GYF65613 GOJ65564:GOJ65613 GEN65564:GEN65613 FUR65564:FUR65613 FKV65564:FKV65613 FAZ65564:FAZ65613 ERD65564:ERD65613 EHH65564:EHH65613 DXL65564:DXL65613 DNP65564:DNP65613 DDT65564:DDT65613 CTX65564:CTX65613 CKB65564:CKB65613 CAF65564:CAF65613 BQJ65564:BQJ65613 BGN65564:BGN65613 AWR65564:AWR65613 AMV65564:AMV65613 ACZ65564:ACZ65613 TD65564:TD65613 JH65564:JH65613 WVM983068:WVN983117 WLQ983068:WLR983117 WBU983068:WBV983117 VRY983068:VRZ983117 VIC983068:VID983117 UYG983068:UYH983117 UOK983068:UOL983117 UEO983068:UEP983117 TUS983068:TUT983117 TKW983068:TKX983117 TBA983068:TBB983117 SRE983068:SRF983117 SHI983068:SHJ983117 RXM983068:RXN983117 RNQ983068:RNR983117 RDU983068:RDV983117 QTY983068:QTZ983117 QKC983068:QKD983117 QAG983068:QAH983117 PQK983068:PQL983117 PGO983068:PGP983117 OWS983068:OWT983117 OMW983068:OMX983117 ODA983068:ODB983117 NTE983068:NTF983117 NJI983068:NJJ983117 MZM983068:MZN983117 MPQ983068:MPR983117 MFU983068:MFV983117 LVY983068:LVZ983117 LMC983068:LMD983117 LCG983068:LCH983117 KSK983068:KSL983117 KIO983068:KIP983117 JYS983068:JYT983117 JOW983068:JOX983117 JFA983068:JFB983117 IVE983068:IVF983117 ILI983068:ILJ983117 IBM983068:IBN983117 HRQ983068:HRR983117 HHU983068:HHV983117 GXY983068:GXZ983117 GOC983068:GOD983117 GEG983068:GEH983117 FUK983068:FUL983117 FKO983068:FKP983117 FAS983068:FAT983117 EQW983068:EQX983117 EHA983068:EHB983117 DXE983068:DXF983117 DNI983068:DNJ983117 DDM983068:DDN983117 CTQ983068:CTR983117 CJU983068:CJV983117 BZY983068:BZZ983117 BQC983068:BQD983117 BGG983068:BGH983117 AWK983068:AWL983117 AMO983068:AMP983117 ACS983068:ACT983117 SW983068:SX983117 JA983068:JB983117 WVM917532:WVN917581 WLQ917532:WLR917581 WBU917532:WBV917581 VRY917532:VRZ917581 VIC917532:VID917581 UYG917532:UYH917581 UOK917532:UOL917581 UEO917532:UEP917581 TUS917532:TUT917581 TKW917532:TKX917581 TBA917532:TBB917581 SRE917532:SRF917581 SHI917532:SHJ917581 RXM917532:RXN917581 RNQ917532:RNR917581 RDU917532:RDV917581 QTY917532:QTZ917581 QKC917532:QKD917581 QAG917532:QAH917581 PQK917532:PQL917581 PGO917532:PGP917581 OWS917532:OWT917581 OMW917532:OMX917581 ODA917532:ODB917581 NTE917532:NTF917581 NJI917532:NJJ917581 MZM917532:MZN917581 MPQ917532:MPR917581 MFU917532:MFV917581 LVY917532:LVZ917581 LMC917532:LMD917581 LCG917532:LCH917581 KSK917532:KSL917581 KIO917532:KIP917581 JYS917532:JYT917581 JOW917532:JOX917581 JFA917532:JFB917581 IVE917532:IVF917581 ILI917532:ILJ917581 IBM917532:IBN917581 HRQ917532:HRR917581 HHU917532:HHV917581 GXY917532:GXZ917581 GOC917532:GOD917581 GEG917532:GEH917581 FUK917532:FUL917581 FKO917532:FKP917581 FAS917532:FAT917581 EQW917532:EQX917581 EHA917532:EHB917581 DXE917532:DXF917581 DNI917532:DNJ917581 DDM917532:DDN917581 CTQ917532:CTR917581 CJU917532:CJV917581 BZY917532:BZZ917581 BQC917532:BQD917581 BGG917532:BGH917581 AWK917532:AWL917581 AMO917532:AMP917581 ACS917532:ACT917581 SW917532:SX917581 JA917532:JB917581 WVM851996:WVN852045 WLQ851996:WLR852045 WBU851996:WBV852045 VRY851996:VRZ852045 VIC851996:VID852045 UYG851996:UYH852045 UOK851996:UOL852045 UEO851996:UEP852045 TUS851996:TUT852045 TKW851996:TKX852045 TBA851996:TBB852045 SRE851996:SRF852045 SHI851996:SHJ852045 RXM851996:RXN852045 RNQ851996:RNR852045 RDU851996:RDV852045 QTY851996:QTZ852045 QKC851996:QKD852045 QAG851996:QAH852045 PQK851996:PQL852045 PGO851996:PGP852045 OWS851996:OWT852045 OMW851996:OMX852045 ODA851996:ODB852045 NTE851996:NTF852045 NJI851996:NJJ852045 MZM851996:MZN852045 MPQ851996:MPR852045 MFU851996:MFV852045 LVY851996:LVZ852045 LMC851996:LMD852045 LCG851996:LCH852045 KSK851996:KSL852045 KIO851996:KIP852045 JYS851996:JYT852045 JOW851996:JOX852045 JFA851996:JFB852045 IVE851996:IVF852045 ILI851996:ILJ852045 IBM851996:IBN852045 HRQ851996:HRR852045 HHU851996:HHV852045 GXY851996:GXZ852045 GOC851996:GOD852045 GEG851996:GEH852045 FUK851996:FUL852045 FKO851996:FKP852045 FAS851996:FAT852045 EQW851996:EQX852045 EHA851996:EHB852045 DXE851996:DXF852045 DNI851996:DNJ852045 DDM851996:DDN852045 CTQ851996:CTR852045 CJU851996:CJV852045 BZY851996:BZZ852045 BQC851996:BQD852045 BGG851996:BGH852045 AWK851996:AWL852045 AMO851996:AMP852045 ACS851996:ACT852045 SW851996:SX852045 JA851996:JB852045 WVM786460:WVN786509 WLQ786460:WLR786509 WBU786460:WBV786509 VRY786460:VRZ786509 VIC786460:VID786509 UYG786460:UYH786509 UOK786460:UOL786509 UEO786460:UEP786509 TUS786460:TUT786509 TKW786460:TKX786509 TBA786460:TBB786509 SRE786460:SRF786509 SHI786460:SHJ786509 RXM786460:RXN786509 RNQ786460:RNR786509 RDU786460:RDV786509 QTY786460:QTZ786509 QKC786460:QKD786509 QAG786460:QAH786509 PQK786460:PQL786509 PGO786460:PGP786509 OWS786460:OWT786509 OMW786460:OMX786509 ODA786460:ODB786509 NTE786460:NTF786509 NJI786460:NJJ786509 MZM786460:MZN786509 MPQ786460:MPR786509 MFU786460:MFV786509 LVY786460:LVZ786509 LMC786460:LMD786509 LCG786460:LCH786509 KSK786460:KSL786509 KIO786460:KIP786509 JYS786460:JYT786509 JOW786460:JOX786509 JFA786460:JFB786509 IVE786460:IVF786509 ILI786460:ILJ786509 IBM786460:IBN786509 HRQ786460:HRR786509 HHU786460:HHV786509 GXY786460:GXZ786509 GOC786460:GOD786509 GEG786460:GEH786509 FUK786460:FUL786509 FKO786460:FKP786509 FAS786460:FAT786509 EQW786460:EQX786509 EHA786460:EHB786509 DXE786460:DXF786509 DNI786460:DNJ786509 DDM786460:DDN786509 CTQ786460:CTR786509 CJU786460:CJV786509 BZY786460:BZZ786509 BQC786460:BQD786509 BGG786460:BGH786509 AWK786460:AWL786509 AMO786460:AMP786509 ACS786460:ACT786509 SW786460:SX786509 JA786460:JB786509 WVM720924:WVN720973 WLQ720924:WLR720973 WBU720924:WBV720973 VRY720924:VRZ720973 VIC720924:VID720973 UYG720924:UYH720973 UOK720924:UOL720973 UEO720924:UEP720973 TUS720924:TUT720973 TKW720924:TKX720973 TBA720924:TBB720973 SRE720924:SRF720973 SHI720924:SHJ720973 RXM720924:RXN720973 RNQ720924:RNR720973 RDU720924:RDV720973 QTY720924:QTZ720973 QKC720924:QKD720973 QAG720924:QAH720973 PQK720924:PQL720973 PGO720924:PGP720973 OWS720924:OWT720973 OMW720924:OMX720973 ODA720924:ODB720973 NTE720924:NTF720973 NJI720924:NJJ720973 MZM720924:MZN720973 MPQ720924:MPR720973 MFU720924:MFV720973 LVY720924:LVZ720973 LMC720924:LMD720973 LCG720924:LCH720973 KSK720924:KSL720973 KIO720924:KIP720973 JYS720924:JYT720973 JOW720924:JOX720973 JFA720924:JFB720973 IVE720924:IVF720973 ILI720924:ILJ720973 IBM720924:IBN720973 HRQ720924:HRR720973 HHU720924:HHV720973 GXY720924:GXZ720973 GOC720924:GOD720973 GEG720924:GEH720973 FUK720924:FUL720973 FKO720924:FKP720973 FAS720924:FAT720973 EQW720924:EQX720973 EHA720924:EHB720973 DXE720924:DXF720973 DNI720924:DNJ720973 DDM720924:DDN720973 CTQ720924:CTR720973 CJU720924:CJV720973 BZY720924:BZZ720973 BQC720924:BQD720973 BGG720924:BGH720973 AWK720924:AWL720973 AMO720924:AMP720973 ACS720924:ACT720973 SW720924:SX720973 JA720924:JB720973 WVM655388:WVN655437 WLQ655388:WLR655437 WBU655388:WBV655437 VRY655388:VRZ655437 VIC655388:VID655437 UYG655388:UYH655437 UOK655388:UOL655437 UEO655388:UEP655437 TUS655388:TUT655437 TKW655388:TKX655437 TBA655388:TBB655437 SRE655388:SRF655437 SHI655388:SHJ655437 RXM655388:RXN655437 RNQ655388:RNR655437 RDU655388:RDV655437 QTY655388:QTZ655437 QKC655388:QKD655437 QAG655388:QAH655437 PQK655388:PQL655437 PGO655388:PGP655437 OWS655388:OWT655437 OMW655388:OMX655437 ODA655388:ODB655437 NTE655388:NTF655437 NJI655388:NJJ655437 MZM655388:MZN655437 MPQ655388:MPR655437 MFU655388:MFV655437 LVY655388:LVZ655437 LMC655388:LMD655437 LCG655388:LCH655437 KSK655388:KSL655437 KIO655388:KIP655437 JYS655388:JYT655437 JOW655388:JOX655437 JFA655388:JFB655437 IVE655388:IVF655437 ILI655388:ILJ655437 IBM655388:IBN655437 HRQ655388:HRR655437 HHU655388:HHV655437 GXY655388:GXZ655437 GOC655388:GOD655437 GEG655388:GEH655437 FUK655388:FUL655437 FKO655388:FKP655437 FAS655388:FAT655437 EQW655388:EQX655437 EHA655388:EHB655437 DXE655388:DXF655437 DNI655388:DNJ655437 DDM655388:DDN655437 CTQ655388:CTR655437 CJU655388:CJV655437 BZY655388:BZZ655437 BQC655388:BQD655437 BGG655388:BGH655437 AWK655388:AWL655437 AMO655388:AMP655437 ACS655388:ACT655437 SW655388:SX655437 JA655388:JB655437 WVM589852:WVN589901 WLQ589852:WLR589901 WBU589852:WBV589901 VRY589852:VRZ589901 VIC589852:VID589901 UYG589852:UYH589901 UOK589852:UOL589901 UEO589852:UEP589901 TUS589852:TUT589901 TKW589852:TKX589901 TBA589852:TBB589901 SRE589852:SRF589901 SHI589852:SHJ589901 RXM589852:RXN589901 RNQ589852:RNR589901 RDU589852:RDV589901 QTY589852:QTZ589901 QKC589852:QKD589901 QAG589852:QAH589901 PQK589852:PQL589901 PGO589852:PGP589901 OWS589852:OWT589901 OMW589852:OMX589901 ODA589852:ODB589901 NTE589852:NTF589901 NJI589852:NJJ589901 MZM589852:MZN589901 MPQ589852:MPR589901 MFU589852:MFV589901 LVY589852:LVZ589901 LMC589852:LMD589901 LCG589852:LCH589901 KSK589852:KSL589901 KIO589852:KIP589901 JYS589852:JYT589901 JOW589852:JOX589901 JFA589852:JFB589901 IVE589852:IVF589901 ILI589852:ILJ589901 IBM589852:IBN589901 HRQ589852:HRR589901 HHU589852:HHV589901 GXY589852:GXZ589901 GOC589852:GOD589901 GEG589852:GEH589901 FUK589852:FUL589901 FKO589852:FKP589901 FAS589852:FAT589901 EQW589852:EQX589901 EHA589852:EHB589901 DXE589852:DXF589901 DNI589852:DNJ589901 DDM589852:DDN589901 CTQ589852:CTR589901 CJU589852:CJV589901 BZY589852:BZZ589901 BQC589852:BQD589901 BGG589852:BGH589901 AWK589852:AWL589901 AMO589852:AMP589901 ACS589852:ACT589901 SW589852:SX589901 JA589852:JB589901 WVM524316:WVN524365 WLQ524316:WLR524365 WBU524316:WBV524365 VRY524316:VRZ524365 VIC524316:VID524365 UYG524316:UYH524365 UOK524316:UOL524365 UEO524316:UEP524365 TUS524316:TUT524365 TKW524316:TKX524365 TBA524316:TBB524365 SRE524316:SRF524365 SHI524316:SHJ524365 RXM524316:RXN524365 RNQ524316:RNR524365 RDU524316:RDV524365 QTY524316:QTZ524365 QKC524316:QKD524365 QAG524316:QAH524365 PQK524316:PQL524365 PGO524316:PGP524365 OWS524316:OWT524365 OMW524316:OMX524365 ODA524316:ODB524365 NTE524316:NTF524365 NJI524316:NJJ524365 MZM524316:MZN524365 MPQ524316:MPR524365 MFU524316:MFV524365 LVY524316:LVZ524365 LMC524316:LMD524365 LCG524316:LCH524365 KSK524316:KSL524365 KIO524316:KIP524365 JYS524316:JYT524365 JOW524316:JOX524365 JFA524316:JFB524365 IVE524316:IVF524365 ILI524316:ILJ524365 IBM524316:IBN524365 HRQ524316:HRR524365 HHU524316:HHV524365 GXY524316:GXZ524365 GOC524316:GOD524365 GEG524316:GEH524365 FUK524316:FUL524365 FKO524316:FKP524365 FAS524316:FAT524365 EQW524316:EQX524365 EHA524316:EHB524365 DXE524316:DXF524365 DNI524316:DNJ524365 DDM524316:DDN524365 CTQ524316:CTR524365 CJU524316:CJV524365 BZY524316:BZZ524365 BQC524316:BQD524365 BGG524316:BGH524365 AWK524316:AWL524365 AMO524316:AMP524365 ACS524316:ACT524365 SW524316:SX524365 JA524316:JB524365 WVM458780:WVN458829 WLQ458780:WLR458829 WBU458780:WBV458829 VRY458780:VRZ458829 VIC458780:VID458829 UYG458780:UYH458829 UOK458780:UOL458829 UEO458780:UEP458829 TUS458780:TUT458829 TKW458780:TKX458829 TBA458780:TBB458829 SRE458780:SRF458829 SHI458780:SHJ458829 RXM458780:RXN458829 RNQ458780:RNR458829 RDU458780:RDV458829 QTY458780:QTZ458829 QKC458780:QKD458829 QAG458780:QAH458829 PQK458780:PQL458829 PGO458780:PGP458829 OWS458780:OWT458829 OMW458780:OMX458829 ODA458780:ODB458829 NTE458780:NTF458829 NJI458780:NJJ458829 MZM458780:MZN458829 MPQ458780:MPR458829 MFU458780:MFV458829 LVY458780:LVZ458829 LMC458780:LMD458829 LCG458780:LCH458829 KSK458780:KSL458829 KIO458780:KIP458829 JYS458780:JYT458829 JOW458780:JOX458829 JFA458780:JFB458829 IVE458780:IVF458829 ILI458780:ILJ458829 IBM458780:IBN458829 HRQ458780:HRR458829 HHU458780:HHV458829 GXY458780:GXZ458829 GOC458780:GOD458829 GEG458780:GEH458829 FUK458780:FUL458829 FKO458780:FKP458829 FAS458780:FAT458829 EQW458780:EQX458829 EHA458780:EHB458829 DXE458780:DXF458829 DNI458780:DNJ458829 DDM458780:DDN458829 CTQ458780:CTR458829 CJU458780:CJV458829 BZY458780:BZZ458829 BQC458780:BQD458829 BGG458780:BGH458829 AWK458780:AWL458829 AMO458780:AMP458829 ACS458780:ACT458829 SW458780:SX458829 JA458780:JB458829 WVM393244:WVN393293 WLQ393244:WLR393293 WBU393244:WBV393293 VRY393244:VRZ393293 VIC393244:VID393293 UYG393244:UYH393293 UOK393244:UOL393293 UEO393244:UEP393293 TUS393244:TUT393293 TKW393244:TKX393293 TBA393244:TBB393293 SRE393244:SRF393293 SHI393244:SHJ393293 RXM393244:RXN393293 RNQ393244:RNR393293 RDU393244:RDV393293 QTY393244:QTZ393293 QKC393244:QKD393293 QAG393244:QAH393293 PQK393244:PQL393293 PGO393244:PGP393293 OWS393244:OWT393293 OMW393244:OMX393293 ODA393244:ODB393293 NTE393244:NTF393293 NJI393244:NJJ393293 MZM393244:MZN393293 MPQ393244:MPR393293 MFU393244:MFV393293 LVY393244:LVZ393293 LMC393244:LMD393293 LCG393244:LCH393293 KSK393244:KSL393293 KIO393244:KIP393293 JYS393244:JYT393293 JOW393244:JOX393293 JFA393244:JFB393293 IVE393244:IVF393293 ILI393244:ILJ393293 IBM393244:IBN393293 HRQ393244:HRR393293 HHU393244:HHV393293 GXY393244:GXZ393293 GOC393244:GOD393293 GEG393244:GEH393293 FUK393244:FUL393293 FKO393244:FKP393293 FAS393244:FAT393293 EQW393244:EQX393293 EHA393244:EHB393293 DXE393244:DXF393293 DNI393244:DNJ393293 DDM393244:DDN393293 CTQ393244:CTR393293 CJU393244:CJV393293 BZY393244:BZZ393293 BQC393244:BQD393293 BGG393244:BGH393293 AWK393244:AWL393293 AMO393244:AMP393293 ACS393244:ACT393293 SW393244:SX393293 JA393244:JB393293 WVM327708:WVN327757 WLQ327708:WLR327757 WBU327708:WBV327757 VRY327708:VRZ327757 VIC327708:VID327757 UYG327708:UYH327757 UOK327708:UOL327757 UEO327708:UEP327757 TUS327708:TUT327757 TKW327708:TKX327757 TBA327708:TBB327757 SRE327708:SRF327757 SHI327708:SHJ327757 RXM327708:RXN327757 RNQ327708:RNR327757 RDU327708:RDV327757 QTY327708:QTZ327757 QKC327708:QKD327757 QAG327708:QAH327757 PQK327708:PQL327757 PGO327708:PGP327757 OWS327708:OWT327757 OMW327708:OMX327757 ODA327708:ODB327757 NTE327708:NTF327757 NJI327708:NJJ327757 MZM327708:MZN327757 MPQ327708:MPR327757 MFU327708:MFV327757 LVY327708:LVZ327757 LMC327708:LMD327757 LCG327708:LCH327757 KSK327708:KSL327757 KIO327708:KIP327757 JYS327708:JYT327757 JOW327708:JOX327757 JFA327708:JFB327757 IVE327708:IVF327757 ILI327708:ILJ327757 IBM327708:IBN327757 HRQ327708:HRR327757 HHU327708:HHV327757 GXY327708:GXZ327757 GOC327708:GOD327757 GEG327708:GEH327757 FUK327708:FUL327757 FKO327708:FKP327757 FAS327708:FAT327757 EQW327708:EQX327757 EHA327708:EHB327757 DXE327708:DXF327757 DNI327708:DNJ327757 DDM327708:DDN327757 CTQ327708:CTR327757 CJU327708:CJV327757 BZY327708:BZZ327757 BQC327708:BQD327757 BGG327708:BGH327757 AWK327708:AWL327757 AMO327708:AMP327757 ACS327708:ACT327757 SW327708:SX327757 JA327708:JB327757 WVM262172:WVN262221 WLQ262172:WLR262221 WBU262172:WBV262221 VRY262172:VRZ262221 VIC262172:VID262221 UYG262172:UYH262221 UOK262172:UOL262221 UEO262172:UEP262221 TUS262172:TUT262221 TKW262172:TKX262221 TBA262172:TBB262221 SRE262172:SRF262221 SHI262172:SHJ262221 RXM262172:RXN262221 RNQ262172:RNR262221 RDU262172:RDV262221 QTY262172:QTZ262221 QKC262172:QKD262221 QAG262172:QAH262221 PQK262172:PQL262221 PGO262172:PGP262221 OWS262172:OWT262221 OMW262172:OMX262221 ODA262172:ODB262221 NTE262172:NTF262221 NJI262172:NJJ262221 MZM262172:MZN262221 MPQ262172:MPR262221 MFU262172:MFV262221 LVY262172:LVZ262221 LMC262172:LMD262221 LCG262172:LCH262221 KSK262172:KSL262221 KIO262172:KIP262221 JYS262172:JYT262221 JOW262172:JOX262221 JFA262172:JFB262221 IVE262172:IVF262221 ILI262172:ILJ262221 IBM262172:IBN262221 HRQ262172:HRR262221 HHU262172:HHV262221 GXY262172:GXZ262221 GOC262172:GOD262221 GEG262172:GEH262221 FUK262172:FUL262221 FKO262172:FKP262221 FAS262172:FAT262221 EQW262172:EQX262221 EHA262172:EHB262221 DXE262172:DXF262221 DNI262172:DNJ262221 DDM262172:DDN262221 CTQ262172:CTR262221 CJU262172:CJV262221 BZY262172:BZZ262221 BQC262172:BQD262221 BGG262172:BGH262221 AWK262172:AWL262221 AMO262172:AMP262221 ACS262172:ACT262221 SW262172:SX262221 JA262172:JB262221 WVM196636:WVN196685 WLQ196636:WLR196685 WBU196636:WBV196685 VRY196636:VRZ196685 VIC196636:VID196685 UYG196636:UYH196685 UOK196636:UOL196685 UEO196636:UEP196685 TUS196636:TUT196685 TKW196636:TKX196685 TBA196636:TBB196685 SRE196636:SRF196685 SHI196636:SHJ196685 RXM196636:RXN196685 RNQ196636:RNR196685 RDU196636:RDV196685 QTY196636:QTZ196685 QKC196636:QKD196685 QAG196636:QAH196685 PQK196636:PQL196685 PGO196636:PGP196685 OWS196636:OWT196685 OMW196636:OMX196685 ODA196636:ODB196685 NTE196636:NTF196685 NJI196636:NJJ196685 MZM196636:MZN196685 MPQ196636:MPR196685 MFU196636:MFV196685 LVY196636:LVZ196685 LMC196636:LMD196685 LCG196636:LCH196685 KSK196636:KSL196685 KIO196636:KIP196685 JYS196636:JYT196685 JOW196636:JOX196685 JFA196636:JFB196685 IVE196636:IVF196685 ILI196636:ILJ196685 IBM196636:IBN196685 HRQ196636:HRR196685 HHU196636:HHV196685 GXY196636:GXZ196685 GOC196636:GOD196685 GEG196636:GEH196685 FUK196636:FUL196685 FKO196636:FKP196685 FAS196636:FAT196685 EQW196636:EQX196685 EHA196636:EHB196685 DXE196636:DXF196685 DNI196636:DNJ196685 DDM196636:DDN196685 CTQ196636:CTR196685 CJU196636:CJV196685 BZY196636:BZZ196685 BQC196636:BQD196685 BGG196636:BGH196685 AWK196636:AWL196685 AMO196636:AMP196685 ACS196636:ACT196685 SW196636:SX196685 JA196636:JB196685 WVM131100:WVN131149 WLQ131100:WLR131149 WBU131100:WBV131149 VRY131100:VRZ131149 VIC131100:VID131149 UYG131100:UYH131149 UOK131100:UOL131149 UEO131100:UEP131149 TUS131100:TUT131149 TKW131100:TKX131149 TBA131100:TBB131149 SRE131100:SRF131149 SHI131100:SHJ131149 RXM131100:RXN131149 RNQ131100:RNR131149 RDU131100:RDV131149 QTY131100:QTZ131149 QKC131100:QKD131149 QAG131100:QAH131149 PQK131100:PQL131149 PGO131100:PGP131149 OWS131100:OWT131149 OMW131100:OMX131149 ODA131100:ODB131149 NTE131100:NTF131149 NJI131100:NJJ131149 MZM131100:MZN131149 MPQ131100:MPR131149 MFU131100:MFV131149 LVY131100:LVZ131149 LMC131100:LMD131149 LCG131100:LCH131149 KSK131100:KSL131149 KIO131100:KIP131149 JYS131100:JYT131149 JOW131100:JOX131149 JFA131100:JFB131149 IVE131100:IVF131149 ILI131100:ILJ131149 IBM131100:IBN131149 HRQ131100:HRR131149 HHU131100:HHV131149 GXY131100:GXZ131149 GOC131100:GOD131149 GEG131100:GEH131149 FUK131100:FUL131149 FKO131100:FKP131149 FAS131100:FAT131149 EQW131100:EQX131149 EHA131100:EHB131149 DXE131100:DXF131149 DNI131100:DNJ131149 DDM131100:DDN131149 CTQ131100:CTR131149 CJU131100:CJV131149 BZY131100:BZZ131149 BQC131100:BQD131149 BGG131100:BGH131149 AWK131100:AWL131149 AMO131100:AMP131149 ACS131100:ACT131149 SW131100:SX131149 JA131100:JB131149 WVM65564:WVN65613 WLQ65564:WLR65613 WBU65564:WBV65613 VRY65564:VRZ65613 VIC65564:VID65613 UYG65564:UYH65613 UOK65564:UOL65613 UEO65564:UEP65613 TUS65564:TUT65613 TKW65564:TKX65613 TBA65564:TBB65613 SRE65564:SRF65613 SHI65564:SHJ65613 RXM65564:RXN65613 RNQ65564:RNR65613 RDU65564:RDV65613 QTY65564:QTZ65613 QKC65564:QKD65613 QAG65564:QAH65613 PQK65564:PQL65613 PGO65564:PGP65613 OWS65564:OWT65613 OMW65564:OMX65613 ODA65564:ODB65613 NTE65564:NTF65613 NJI65564:NJJ65613 MZM65564:MZN65613 MPQ65564:MPR65613 MFU65564:MFV65613 LVY65564:LVZ65613 LMC65564:LMD65613 LCG65564:LCH65613 KSK65564:KSL65613 KIO65564:KIP65613 JYS65564:JYT65613 JOW65564:JOX65613 JFA65564:JFB65613 IVE65564:IVF65613 ILI65564:ILJ65613 IBM65564:IBN65613 HRQ65564:HRR65613 HHU65564:HHV65613 GXY65564:GXZ65613 GOC65564:GOD65613 GEG65564:GEH65613 FUK65564:FUL65613 FKO65564:FKP65613 FAS65564:FAT65613 EQW65564:EQX65613 EHA65564:EHB65613 DXE65564:DXF65613 DNI65564:DNJ65613 DDM65564:DDN65613 CTQ65564:CTR65613 CJU65564:CJV65613 BZY65564:BZZ65613 BQC65564:BQD65613 BGG65564:BGH65613 AWK65564:AWL65613 AMO65564:AMP65613 ACS65564:ACT65613 SW65564:SX65613 JA65564:JB65613 WVU983062 WLY983062 WCC983062 VSG983062 VIK983062 UYO983062 UOS983062 UEW983062 TVA983062 TLE983062 TBI983062 SRM983062 SHQ983062 RXU983062 RNY983062 REC983062 QUG983062 QKK983062 QAO983062 PQS983062 PGW983062 OXA983062 ONE983062 ODI983062 NTM983062 NJQ983062 MZU983062 MPY983062 MGC983062 LWG983062 LMK983062 LCO983062 KSS983062 KIW983062 JZA983062 JPE983062 JFI983062 IVM983062 ILQ983062 IBU983062 HRY983062 HIC983062 GYG983062 GOK983062 GEO983062 FUS983062 FKW983062 FBA983062 ERE983062 EHI983062 DXM983062 DNQ983062 DDU983062 CTY983062 CKC983062 CAG983062 BQK983062 BGO983062 AWS983062 AMW983062 ADA983062 TE983062 JI983062 WVU917526 WLY917526 WCC917526 VSG917526 VIK917526 UYO917526 UOS917526 UEW917526 TVA917526 TLE917526 TBI917526 SRM917526 SHQ917526 RXU917526 RNY917526 REC917526 QUG917526 QKK917526 QAO917526 PQS917526 PGW917526 OXA917526 ONE917526 ODI917526 NTM917526 NJQ917526 MZU917526 MPY917526 MGC917526 LWG917526 LMK917526 LCO917526 KSS917526 KIW917526 JZA917526 JPE917526 JFI917526 IVM917526 ILQ917526 IBU917526 HRY917526 HIC917526 GYG917526 GOK917526 GEO917526 FUS917526 FKW917526 FBA917526 ERE917526 EHI917526 DXM917526 DNQ917526 DDU917526 CTY917526 CKC917526 CAG917526 BQK917526 BGO917526 AWS917526 AMW917526 ADA917526 TE917526 JI917526 WVU851990 WLY851990 WCC851990 VSG851990 VIK851990 UYO851990 UOS851990 UEW851990 TVA851990 TLE851990 TBI851990 SRM851990 SHQ851990 RXU851990 RNY851990 REC851990 QUG851990 QKK851990 QAO851990 PQS851990 PGW851990 OXA851990 ONE851990 ODI851990 NTM851990 NJQ851990 MZU851990 MPY851990 MGC851990 LWG851990 LMK851990 LCO851990 KSS851990 KIW851990 JZA851990 JPE851990 JFI851990 IVM851990 ILQ851990 IBU851990 HRY851990 HIC851990 GYG851990 GOK851990 GEO851990 FUS851990 FKW851990 FBA851990 ERE851990 EHI851990 DXM851990 DNQ851990 DDU851990 CTY851990 CKC851990 CAG851990 BQK851990 BGO851990 AWS851990 AMW851990 ADA851990 TE851990 JI851990 WVU786454 WLY786454 WCC786454 VSG786454 VIK786454 UYO786454 UOS786454 UEW786454 TVA786454 TLE786454 TBI786454 SRM786454 SHQ786454 RXU786454 RNY786454 REC786454 QUG786454 QKK786454 QAO786454 PQS786454 PGW786454 OXA786454 ONE786454 ODI786454 NTM786454 NJQ786454 MZU786454 MPY786454 MGC786454 LWG786454 LMK786454 LCO786454 KSS786454 KIW786454 JZA786454 JPE786454 JFI786454 IVM786454 ILQ786454 IBU786454 HRY786454 HIC786454 GYG786454 GOK786454 GEO786454 FUS786454 FKW786454 FBA786454 ERE786454 EHI786454 DXM786454 DNQ786454 DDU786454 CTY786454 CKC786454 CAG786454 BQK786454 BGO786454 AWS786454 AMW786454 ADA786454 TE786454 JI786454 WVU720918 WLY720918 WCC720918 VSG720918 VIK720918 UYO720918 UOS720918 UEW720918 TVA720918 TLE720918 TBI720918 SRM720918 SHQ720918 RXU720918 RNY720918 REC720918 QUG720918 QKK720918 QAO720918 PQS720918 PGW720918 OXA720918 ONE720918 ODI720918 NTM720918 NJQ720918 MZU720918 MPY720918 MGC720918 LWG720918 LMK720918 LCO720918 KSS720918 KIW720918 JZA720918 JPE720918 JFI720918 IVM720918 ILQ720918 IBU720918 HRY720918 HIC720918 GYG720918 GOK720918 GEO720918 FUS720918 FKW720918 FBA720918 ERE720918 EHI720918 DXM720918 DNQ720918 DDU720918 CTY720918 CKC720918 CAG720918 BQK720918 BGO720918 AWS720918 AMW720918 ADA720918 TE720918 JI720918 WVU655382 WLY655382 WCC655382 VSG655382 VIK655382 UYO655382 UOS655382 UEW655382 TVA655382 TLE655382 TBI655382 SRM655382 SHQ655382 RXU655382 RNY655382 REC655382 QUG655382 QKK655382 QAO655382 PQS655382 PGW655382 OXA655382 ONE655382 ODI655382 NTM655382 NJQ655382 MZU655382 MPY655382 MGC655382 LWG655382 LMK655382 LCO655382 KSS655382 KIW655382 JZA655382 JPE655382 JFI655382 IVM655382 ILQ655382 IBU655382 HRY655382 HIC655382 GYG655382 GOK655382 GEO655382 FUS655382 FKW655382 FBA655382 ERE655382 EHI655382 DXM655382 DNQ655382 DDU655382 CTY655382 CKC655382 CAG655382 BQK655382 BGO655382 AWS655382 AMW655382 ADA655382 TE655382 JI655382 WVU589846 WLY589846 WCC589846 VSG589846 VIK589846 UYO589846 UOS589846 UEW589846 TVA589846 TLE589846 TBI589846 SRM589846 SHQ589846 RXU589846 RNY589846 REC589846 QUG589846 QKK589846 QAO589846 PQS589846 PGW589846 OXA589846 ONE589846 ODI589846 NTM589846 NJQ589846 MZU589846 MPY589846 MGC589846 LWG589846 LMK589846 LCO589846 KSS589846 KIW589846 JZA589846 JPE589846 JFI589846 IVM589846 ILQ589846 IBU589846 HRY589846 HIC589846 GYG589846 GOK589846 GEO589846 FUS589846 FKW589846 FBA589846 ERE589846 EHI589846 DXM589846 DNQ589846 DDU589846 CTY589846 CKC589846 CAG589846 BQK589846 BGO589846 AWS589846 AMW589846 ADA589846 TE589846 JI589846 WVU524310 WLY524310 WCC524310 VSG524310 VIK524310 UYO524310 UOS524310 UEW524310 TVA524310 TLE524310 TBI524310 SRM524310 SHQ524310 RXU524310 RNY524310 REC524310 QUG524310 QKK524310 QAO524310 PQS524310 PGW524310 OXA524310 ONE524310 ODI524310 NTM524310 NJQ524310 MZU524310 MPY524310 MGC524310 LWG524310 LMK524310 LCO524310 KSS524310 KIW524310 JZA524310 JPE524310 JFI524310 IVM524310 ILQ524310 IBU524310 HRY524310 HIC524310 GYG524310 GOK524310 GEO524310 FUS524310 FKW524310 FBA524310 ERE524310 EHI524310 DXM524310 DNQ524310 DDU524310 CTY524310 CKC524310 CAG524310 BQK524310 BGO524310 AWS524310 AMW524310 ADA524310 TE524310 JI524310 WVU458774 WLY458774 WCC458774 VSG458774 VIK458774 UYO458774 UOS458774 UEW458774 TVA458774 TLE458774 TBI458774 SRM458774 SHQ458774 RXU458774 RNY458774 REC458774 QUG458774 QKK458774 QAO458774 PQS458774 PGW458774 OXA458774 ONE458774 ODI458774 NTM458774 NJQ458774 MZU458774 MPY458774 MGC458774 LWG458774 LMK458774 LCO458774 KSS458774 KIW458774 JZA458774 JPE458774 JFI458774 IVM458774 ILQ458774 IBU458774 HRY458774 HIC458774 GYG458774 GOK458774 GEO458774 FUS458774 FKW458774 FBA458774 ERE458774 EHI458774 DXM458774 DNQ458774 DDU458774 CTY458774 CKC458774 CAG458774 BQK458774 BGO458774 AWS458774 AMW458774 ADA458774 TE458774 JI458774 WVU393238 WLY393238 WCC393238 VSG393238 VIK393238 UYO393238 UOS393238 UEW393238 TVA393238 TLE393238 TBI393238 SRM393238 SHQ393238 RXU393238 RNY393238 REC393238 QUG393238 QKK393238 QAO393238 PQS393238 PGW393238 OXA393238 ONE393238 ODI393238 NTM393238 NJQ393238 MZU393238 MPY393238 MGC393238 LWG393238 LMK393238 LCO393238 KSS393238 KIW393238 JZA393238 JPE393238 JFI393238 IVM393238 ILQ393238 IBU393238 HRY393238 HIC393238 GYG393238 GOK393238 GEO393238 FUS393238 FKW393238 FBA393238 ERE393238 EHI393238 DXM393238 DNQ393238 DDU393238 CTY393238 CKC393238 CAG393238 BQK393238 BGO393238 AWS393238 AMW393238 ADA393238 TE393238 JI393238 WVU327702 WLY327702 WCC327702 VSG327702 VIK327702 UYO327702 UOS327702 UEW327702 TVA327702 TLE327702 TBI327702 SRM327702 SHQ327702 RXU327702 RNY327702 REC327702 QUG327702 QKK327702 QAO327702 PQS327702 PGW327702 OXA327702 ONE327702 ODI327702 NTM327702 NJQ327702 MZU327702 MPY327702 MGC327702 LWG327702 LMK327702 LCO327702 KSS327702 KIW327702 JZA327702 JPE327702 JFI327702 IVM327702 ILQ327702 IBU327702 HRY327702 HIC327702 GYG327702 GOK327702 GEO327702 FUS327702 FKW327702 FBA327702 ERE327702 EHI327702 DXM327702 DNQ327702 DDU327702 CTY327702 CKC327702 CAG327702 BQK327702 BGO327702 AWS327702 AMW327702 ADA327702 TE327702 JI327702 WVU262166 WLY262166 WCC262166 VSG262166 VIK262166 UYO262166 UOS262166 UEW262166 TVA262166 TLE262166 TBI262166 SRM262166 SHQ262166 RXU262166 RNY262166 REC262166 QUG262166 QKK262166 QAO262166 PQS262166 PGW262166 OXA262166 ONE262166 ODI262166 NTM262166 NJQ262166 MZU262166 MPY262166 MGC262166 LWG262166 LMK262166 LCO262166 KSS262166 KIW262166 JZA262166 JPE262166 JFI262166 IVM262166 ILQ262166 IBU262166 HRY262166 HIC262166 GYG262166 GOK262166 GEO262166 FUS262166 FKW262166 FBA262166 ERE262166 EHI262166 DXM262166 DNQ262166 DDU262166 CTY262166 CKC262166 CAG262166 BQK262166 BGO262166 AWS262166 AMW262166 ADA262166 TE262166 JI262166 WVU196630 WLY196630 WCC196630 VSG196630 VIK196630 UYO196630 UOS196630 UEW196630 TVA196630 TLE196630 TBI196630 SRM196630 SHQ196630 RXU196630 RNY196630 REC196630 QUG196630 QKK196630 QAO196630 PQS196630 PGW196630 OXA196630 ONE196630 ODI196630 NTM196630 NJQ196630 MZU196630 MPY196630 MGC196630 LWG196630 LMK196630 LCO196630 KSS196630 KIW196630 JZA196630 JPE196630 JFI196630 IVM196630 ILQ196630 IBU196630 HRY196630 HIC196630 GYG196630 GOK196630 GEO196630 FUS196630 FKW196630 FBA196630 ERE196630 EHI196630 DXM196630 DNQ196630 DDU196630 CTY196630 CKC196630 CAG196630 BQK196630 BGO196630 AWS196630 AMW196630 ADA196630 TE196630 JI196630 WVU131094 WLY131094 WCC131094 VSG131094 VIK131094 UYO131094 UOS131094 UEW131094 TVA131094 TLE131094 TBI131094 SRM131094 SHQ131094 RXU131094 RNY131094 REC131094 QUG131094 QKK131094 QAO131094 PQS131094 PGW131094 OXA131094 ONE131094 ODI131094 NTM131094 NJQ131094 MZU131094 MPY131094 MGC131094 LWG131094 LMK131094 LCO131094 KSS131094 KIW131094 JZA131094 JPE131094 JFI131094 IVM131094 ILQ131094 IBU131094 HRY131094 HIC131094 GYG131094 GOK131094 GEO131094 FUS131094 FKW131094 FBA131094 ERE131094 EHI131094 DXM131094 DNQ131094 DDU131094 CTY131094 CKC131094 CAG131094 BQK131094 BGO131094 AWS131094 AMW131094 ADA131094 TE131094 JI131094 WVU65558 WLY65558 WCC65558 VSG65558 VIK65558 UYO65558 UOS65558 UEW65558 TVA65558 TLE65558 TBI65558 SRM65558 SHQ65558 RXU65558 RNY65558 REC65558 QUG65558 QKK65558 QAO65558 PQS65558 PGW65558 OXA65558 ONE65558 ODI65558 NTM65558 NJQ65558 MZU65558 MPY65558 MGC65558 LWG65558 LMK65558 LCO65558 KSS65558 KIW65558 JZA65558 JPE65558 JFI65558 IVM65558 ILQ65558 IBU65558 HRY65558 HIC65558 GYG65558 GOK65558 GEO65558 FUS65558 FKW65558 FBA65558 ERE65558 EHI65558 DXM65558 DNQ65558 DDU65558 CTY65558 CKC65558 CAG65558 BQK65558 BGO65558 AWS65558 AMW65558 ADA65558 TE65558 JI65558 WVT72:WVT75 WLX72:WLX75 WCB72:WCB75 VSF72:VSF75 VIJ72:VIJ75 UYN72:UYN75 UOR72:UOR75 UEV72:UEV75 TUZ72:TUZ75 TLD72:TLD75 TBH72:TBH75 SRL72:SRL75 SHP72:SHP75 RXT72:RXT75 RNX72:RNX75 REB72:REB75 QUF72:QUF75 QKJ72:QKJ75 QAN72:QAN75 PQR72:PQR75 PGV72:PGV75 OWZ72:OWZ75 OND72:OND75 ODH72:ODH75 NTL72:NTL75 NJP72:NJP75 MZT72:MZT75 MPX72:MPX75 MGB72:MGB75 LWF72:LWF75 LMJ72:LMJ75 LCN72:LCN75 KSR72:KSR75 KIV72:KIV75 JYZ72:JYZ75 JPD72:JPD75 JFH72:JFH75 IVL72:IVL75 ILP72:ILP75 IBT72:IBT75 HRX72:HRX75 HIB72:HIB75 GYF72:GYF75 GOJ72:GOJ75 GEN72:GEN75 FUR72:FUR75 FKV72:FKV75 FAZ72:FAZ75 ERD72:ERD75 EHH72:EHH75 DXL72:DXL75 DNP72:DNP75 DDT72:DDT75 CTX72:CTX75 CKB72:CKB75 CAF72:CAF75 BQJ72:BQJ75 BGN72:BGN75 AWR72:AWR75 AMV72:AMV75 ACZ72:ACZ75 TD72:TD75 JH72:JH75 WVM72:WVN75 WLQ72:WLR75 WBU72:WBV75 VRY72:VRZ75 VIC72:VID75 UYG72:UYH75 UOK72:UOL75 UEO72:UEP75 TUS72:TUT75 TKW72:TKX75 TBA72:TBB75 SRE72:SRF75 SHI72:SHJ75 RXM72:RXN75 RNQ72:RNR75 RDU72:RDV75 QTY72:QTZ75 QKC72:QKD75 QAG72:QAH75 PQK72:PQL75 PGO72:PGP75 OWS72:OWT75 OMW72:OMX75 ODA72:ODB75 NTE72:NTF75 NJI72:NJJ75 MZM72:MZN75 MPQ72:MPR75 MFU72:MFV75 LVY72:LVZ75 LMC72:LMD75 LCG72:LCH75 KSK72:KSL75 KIO72:KIP75 JYS72:JYT75 JOW72:JOX75 JFA72:JFB75 IVE72:IVF75 ILI72:ILJ75 IBM72:IBN75 HRQ72:HRR75 HHU72:HHV75 GXY72:GXZ75 GOC72:GOD75 GEG72:GEH75 FUK72:FUL75 FKO72:FKP75 FAS72:FAT75 EQW72:EQX75 EHA72:EHB75 DXE72:DXF75 DNI72:DNJ75 DDM72:DDN75 CTQ72:CTR75 CJU72:CJV75 BZY72:BZZ75 BQC72:BQD75 BGG72:BGH75 AWK72:AWL75 AMO72:AMP75 ACS72:ACT75 SW72:SX75 JA72:JB75" xr:uid="{AE1BE1B6-6A4D-4BAD-B14B-849036C9FB4E}">
      <formula1>#REF!</formula1>
    </dataValidation>
    <dataValidation type="whole" operator="greaterThanOrEqual" allowBlank="1" showInputMessage="1" showErrorMessage="1" sqref="N50:N51" xr:uid="{3B3B1FEB-2F20-4B37-AE86-C7741F2EE08A}">
      <formula1>0</formula1>
    </dataValidation>
    <dataValidation type="whole" allowBlank="1" showInputMessage="1" showErrorMessage="1" sqref="O20:O49" xr:uid="{F4F52405-0BA8-448A-A297-6F5D1E8FBAC6}">
      <formula1>1</formula1>
      <formula2>6</formula2>
    </dataValidation>
  </dataValidations>
  <pageMargins left="0.70866141732283472" right="0.70866141732283472" top="0.74803149606299213" bottom="0.74803149606299213" header="0.31496062992125984" footer="0.31496062992125984"/>
  <pageSetup paperSize="9" scale="50" fitToHeight="0" orientation="portrait" r:id="rId1"/>
  <headerFooter>
    <oddHeader>&amp;C&amp;"Helvetica,Normale"Scheda di calcolo della richiesta di finanziamento
&amp;"Helvetica,Grassetto"&amp;14Tipologia appartamenti
Locazione temporanea&amp;R&amp;"Helvetica,Normale"&amp;13ALLEGATO A4.3</oddHeader>
    <oddFooter>&amp;RPag. &amp;P di &amp;N</oddFooter>
  </headerFooter>
  <ignoredErrors>
    <ignoredError sqref="J12:J15 K12 Q11 O14:O1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Copertina&amp;Sintesi</vt:lpstr>
      <vt:lpstr>alloggi - LP</vt:lpstr>
      <vt:lpstr>camere - LT</vt:lpstr>
      <vt:lpstr>minialloggi - LT</vt:lpstr>
      <vt:lpstr>appartamenti - LT</vt:lpstr>
      <vt:lpstr>'alloggi - LP'!Area_stampa</vt:lpstr>
      <vt:lpstr>'appartamenti - LT'!Area_stampa</vt:lpstr>
      <vt:lpstr>'camere - LT'!Area_stampa</vt:lpstr>
      <vt:lpstr>'Copertina&amp;Sintesi'!Area_stampa</vt:lpstr>
      <vt:lpstr>'minialloggi - LT'!Area_stampa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Pierluigi Di Cresce</dc:creator>
  <cp:lastModifiedBy>Pierluigi Di Cresce</cp:lastModifiedBy>
  <cp:lastPrinted>2024-01-24T13:50:16Z</cp:lastPrinted>
  <dcterms:created xsi:type="dcterms:W3CDTF">2020-07-20T13:34:53Z</dcterms:created>
  <dcterms:modified xsi:type="dcterms:W3CDTF">2024-01-24T13:53:29Z</dcterms:modified>
</cp:coreProperties>
</file>